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22315\Desktop\KKK\SLBC\SLBC Meeting Mar-2018\"/>
    </mc:Choice>
  </mc:AlternateContent>
  <bookViews>
    <workbookView minimized="1" xWindow="0" yWindow="0" windowWidth="20490" windowHeight="7695" firstSheet="11" activeTab="16"/>
  </bookViews>
  <sheets>
    <sheet name="5 BR NETWORK" sheetId="1" r:id="rId1"/>
    <sheet name="6 DIST-WISE BANK BR" sheetId="53" r:id="rId2"/>
    <sheet name="7 DETAIL OF BANKING" sheetId="2" r:id="rId3"/>
    <sheet name="16 CD RATIO" sheetId="7" r:id="rId4"/>
    <sheet name="17 SEGGRATION" sheetId="8" r:id="rId5"/>
    <sheet name="18 TPS" sheetId="9" r:id="rId6"/>
    <sheet name="19 AGRI ANALYSIS" sheetId="11" r:id="rId7"/>
    <sheet name="20 INDUSTRY" sheetId="10" r:id="rId8"/>
    <sheet name="21 SERVICES" sheetId="12" r:id="rId9"/>
    <sheet name="22 CROP" sheetId="14" r:id="rId10"/>
    <sheet name="23 DETAIL OF AGRI" sheetId="15" r:id="rId11"/>
    <sheet name="24 ACP TARGET" sheetId="16" r:id="rId12"/>
    <sheet name="25 ACP ACHIEVEMENT" sheetId="17" r:id="rId13"/>
    <sheet name="ACP PERFORMANCE" sheetId="18" state="hidden" r:id="rId14"/>
    <sheet name="26 PERFORMANCE" sheetId="54" r:id="rId15"/>
    <sheet name="27 NRLM" sheetId="19" r:id="rId16"/>
    <sheet name="28 PMEGP" sheetId="20" r:id="rId17"/>
    <sheet name="29 SHG" sheetId="22" r:id="rId18"/>
    <sheet name="30 JLG" sheetId="23" r:id="rId19"/>
    <sheet name="31 KCC" sheetId="24" r:id="rId20"/>
    <sheet name="32 BAKIJAI" sheetId="25" r:id="rId21"/>
    <sheet name="33 REC PMEGP" sheetId="26" r:id="rId22"/>
    <sheet name="34 REC SGSY NRLM" sheetId="27" r:id="rId23"/>
    <sheet name="35 DETAIL SENSITIVE SECTORS" sheetId="28" r:id="rId24"/>
    <sheet name="36 HOUSING SCH" sheetId="29" r:id="rId25"/>
    <sheet name="NOFRILL" sheetId="30" r:id="rId26"/>
    <sheet name="38 DETAILSPECIAL SCHEME" sheetId="31" r:id="rId27"/>
    <sheet name=" 39 MSME FINANCE" sheetId="32" r:id="rId28"/>
    <sheet name="40 OTHER SERV SECTR" sheetId="33" r:id="rId29"/>
    <sheet name="41 MINORITY COMMUNITY" sheetId="34" r:id="rId30"/>
    <sheet name="42 EDUCATION LOAN" sheetId="35" r:id="rId31"/>
    <sheet name="43 MIS AGRI MSME" sheetId="36" r:id="rId32"/>
    <sheet name="MIS (EHO)" sheetId="40" r:id="rId33"/>
    <sheet name="transport operator" sheetId="41" r:id="rId34"/>
    <sheet name="46 SSS" sheetId="42" r:id="rId35"/>
    <sheet name="47-PMJDY" sheetId="43" r:id="rId36"/>
    <sheet name="48 MUDRA" sheetId="44" r:id="rId37"/>
    <sheet name="49 FLCCS-RSETI" sheetId="45" r:id="rId38"/>
    <sheet name="50 FLC" sheetId="46" r:id="rId39"/>
    <sheet name="51-52ROADMAP " sheetId="48" r:id="rId40"/>
    <sheet name="53 DCC" sheetId="49" r:id="rId41"/>
    <sheet name="54 CD RATIO DISTRICT" sheetId="50" r:id="rId42"/>
    <sheet name="55 W-E JAINTIA" sheetId="58" r:id="rId43"/>
    <sheet name="56 W-SW-S GARO " sheetId="57" r:id="rId44"/>
    <sheet name="57 E. KHASI-RIBHOI" sheetId="56" r:id="rId45"/>
    <sheet name="58 NORTH-EAST GARO" sheetId="59" r:id="rId46"/>
    <sheet name="59 W-SW Khasi" sheetId="55" r:id="rId47"/>
    <sheet name="60 I PARTICIPANTS 04-04-18" sheetId="51" r:id="rId48"/>
    <sheet name="61  II PARTICIPANTS 04-04-18" sheetId="52" r:id="rId49"/>
  </sheets>
  <calcPr calcId="152511"/>
</workbook>
</file>

<file path=xl/calcChain.xml><?xml version="1.0" encoding="utf-8"?>
<calcChain xmlns="http://schemas.openxmlformats.org/spreadsheetml/2006/main">
  <c r="G40" i="42" l="1"/>
  <c r="F40" i="42"/>
  <c r="E40" i="42"/>
  <c r="D40" i="42"/>
  <c r="G39" i="42"/>
  <c r="F38" i="42"/>
  <c r="E38" i="42"/>
  <c r="D38" i="42"/>
  <c r="G38" i="42" s="1"/>
  <c r="G37" i="42"/>
  <c r="F36" i="42"/>
  <c r="E36" i="42"/>
  <c r="D36" i="42"/>
  <c r="G36" i="42" s="1"/>
  <c r="G35" i="42"/>
  <c r="G34" i="42"/>
  <c r="G33" i="42"/>
  <c r="G32" i="42"/>
  <c r="G31" i="42"/>
  <c r="G30" i="42"/>
  <c r="G29" i="42"/>
  <c r="G28" i="42"/>
  <c r="G27" i="42"/>
  <c r="F26" i="42"/>
  <c r="F41" i="42" s="1"/>
  <c r="E26" i="42"/>
  <c r="E41" i="42" s="1"/>
  <c r="D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26" i="42" l="1"/>
  <c r="G41" i="42" s="1"/>
  <c r="D41" i="42"/>
  <c r="J22" i="56"/>
  <c r="J21" i="56"/>
  <c r="J20" i="56"/>
  <c r="I19" i="56"/>
  <c r="H19" i="56"/>
  <c r="G19" i="56"/>
  <c r="F19" i="56"/>
  <c r="J19" i="56" s="1"/>
  <c r="E19" i="56"/>
  <c r="D19" i="56"/>
  <c r="J18" i="56"/>
  <c r="J17" i="56"/>
  <c r="J16" i="56"/>
  <c r="I15" i="56"/>
  <c r="H15" i="56"/>
  <c r="H23" i="56" s="1"/>
  <c r="G15" i="56"/>
  <c r="G23" i="56" s="1"/>
  <c r="F15" i="56"/>
  <c r="E15" i="56"/>
  <c r="E23" i="56" s="1"/>
  <c r="D15" i="56"/>
  <c r="J15" i="56" s="1"/>
  <c r="J14" i="56"/>
  <c r="J13" i="56"/>
  <c r="J12" i="56"/>
  <c r="J11" i="56"/>
  <c r="J10" i="56"/>
  <c r="J9" i="56"/>
  <c r="J8" i="56"/>
  <c r="J7" i="56"/>
  <c r="J6" i="56"/>
  <c r="I45" i="57"/>
  <c r="H45" i="57"/>
  <c r="G45" i="57"/>
  <c r="F45" i="57"/>
  <c r="E45" i="57"/>
  <c r="D45" i="57"/>
  <c r="J45" i="57" s="1"/>
  <c r="J44" i="57"/>
  <c r="J43" i="57"/>
  <c r="J42" i="57"/>
  <c r="J41" i="57"/>
  <c r="J40" i="57"/>
  <c r="I33" i="57"/>
  <c r="H33" i="57"/>
  <c r="G33" i="57"/>
  <c r="F33" i="57"/>
  <c r="E33" i="57"/>
  <c r="D33" i="57"/>
  <c r="J32" i="57"/>
  <c r="J31" i="57"/>
  <c r="J30" i="57"/>
  <c r="J29" i="57"/>
  <c r="J28" i="57"/>
  <c r="J27" i="57"/>
  <c r="J33" i="57" s="1"/>
  <c r="J26" i="57"/>
  <c r="I19" i="57"/>
  <c r="G19" i="57"/>
  <c r="F19" i="57"/>
  <c r="E19" i="57"/>
  <c r="C19" i="57"/>
  <c r="J18" i="57"/>
  <c r="J17" i="57"/>
  <c r="J16" i="57"/>
  <c r="D15" i="57"/>
  <c r="J15" i="57" s="1"/>
  <c r="J14" i="57"/>
  <c r="J13" i="57"/>
  <c r="J12" i="57"/>
  <c r="J11" i="57"/>
  <c r="H10" i="57"/>
  <c r="H19" i="57" s="1"/>
  <c r="F10" i="57"/>
  <c r="D10" i="57"/>
  <c r="J10" i="57" s="1"/>
  <c r="J19" i="57" s="1"/>
  <c r="J9" i="57"/>
  <c r="J8" i="57"/>
  <c r="J7" i="57"/>
  <c r="J6" i="57"/>
  <c r="H46" i="58"/>
  <c r="D46" i="58"/>
  <c r="J46" i="58" s="1"/>
  <c r="J45" i="58"/>
  <c r="J44" i="58"/>
  <c r="J43" i="58"/>
  <c r="J42" i="58"/>
  <c r="I41" i="58"/>
  <c r="H41" i="58"/>
  <c r="G41" i="58"/>
  <c r="F41" i="58"/>
  <c r="E41" i="58"/>
  <c r="D41" i="58"/>
  <c r="J41" i="58" s="1"/>
  <c r="J40" i="58"/>
  <c r="J39" i="58"/>
  <c r="J38" i="58"/>
  <c r="I37" i="58"/>
  <c r="I46" i="58" s="1"/>
  <c r="H37" i="58"/>
  <c r="G37" i="58"/>
  <c r="G46" i="58" s="1"/>
  <c r="F37" i="58"/>
  <c r="F46" i="58" s="1"/>
  <c r="E37" i="58"/>
  <c r="E46" i="58" s="1"/>
  <c r="D37" i="58"/>
  <c r="J36" i="58"/>
  <c r="J35" i="58"/>
  <c r="J34" i="58"/>
  <c r="J33" i="58"/>
  <c r="J32" i="58"/>
  <c r="J31" i="58"/>
  <c r="J30" i="58"/>
  <c r="J29" i="58"/>
  <c r="J28" i="58"/>
  <c r="J27" i="58"/>
  <c r="I19" i="58"/>
  <c r="G19" i="58"/>
  <c r="F19" i="58"/>
  <c r="E19" i="58"/>
  <c r="C19" i="58"/>
  <c r="J18" i="58"/>
  <c r="J17" i="58"/>
  <c r="J16" i="58"/>
  <c r="D15" i="58"/>
  <c r="J15" i="58" s="1"/>
  <c r="J14" i="58"/>
  <c r="J13" i="58"/>
  <c r="J12" i="58"/>
  <c r="J11" i="58"/>
  <c r="J19" i="58" s="1"/>
  <c r="H11" i="58"/>
  <c r="H19" i="58" s="1"/>
  <c r="F11" i="58"/>
  <c r="D11" i="58"/>
  <c r="D19" i="58" s="1"/>
  <c r="J10" i="58"/>
  <c r="J9" i="58"/>
  <c r="J8" i="58"/>
  <c r="J7" i="58"/>
  <c r="J6" i="58"/>
  <c r="F23" i="56" l="1"/>
  <c r="I23" i="56"/>
  <c r="D23" i="56"/>
  <c r="J23" i="56" s="1"/>
  <c r="D19" i="57"/>
  <c r="J37" i="58"/>
  <c r="E46" i="17" l="1"/>
  <c r="F46" i="17"/>
  <c r="G46" i="17"/>
  <c r="H46" i="17"/>
  <c r="D46" i="17"/>
  <c r="J23" i="17"/>
  <c r="I46" i="17" l="1"/>
  <c r="J46" i="17"/>
  <c r="E44" i="46" l="1"/>
  <c r="F44" i="46"/>
  <c r="G44" i="46"/>
  <c r="H44" i="46"/>
  <c r="I44" i="46"/>
  <c r="J44" i="46"/>
  <c r="D44" i="46"/>
  <c r="H11" i="54" l="1"/>
  <c r="D39" i="29" l="1"/>
  <c r="E39" i="29"/>
  <c r="F39" i="29"/>
  <c r="G39" i="29"/>
  <c r="H39" i="29"/>
  <c r="I39" i="29"/>
  <c r="J35" i="29"/>
  <c r="I35" i="29"/>
  <c r="P6" i="54"/>
  <c r="P5" i="54"/>
  <c r="M46" i="54"/>
  <c r="J46" i="54"/>
  <c r="G46" i="54"/>
  <c r="D46" i="54"/>
  <c r="P45" i="54"/>
  <c r="O45" i="54"/>
  <c r="P44" i="54"/>
  <c r="O44" i="54"/>
  <c r="P43" i="54"/>
  <c r="L43" i="54"/>
  <c r="N43" i="54" s="1"/>
  <c r="I43" i="54"/>
  <c r="K43" i="54" s="1"/>
  <c r="F43" i="54"/>
  <c r="H43" i="54" s="1"/>
  <c r="C43" i="54"/>
  <c r="E43" i="54" s="1"/>
  <c r="P42" i="54"/>
  <c r="O42" i="54"/>
  <c r="N42" i="54"/>
  <c r="K42" i="54"/>
  <c r="H42" i="54"/>
  <c r="E42" i="54"/>
  <c r="P41" i="54"/>
  <c r="O41" i="54"/>
  <c r="N41" i="54"/>
  <c r="K41" i="54"/>
  <c r="E41" i="54"/>
  <c r="P40" i="54"/>
  <c r="Q40" i="54" s="1"/>
  <c r="O40" i="54"/>
  <c r="N40" i="54"/>
  <c r="K40" i="54"/>
  <c r="H40" i="54"/>
  <c r="E40" i="54"/>
  <c r="P39" i="54"/>
  <c r="O39" i="54"/>
  <c r="N39" i="54"/>
  <c r="K39" i="54"/>
  <c r="H39" i="54"/>
  <c r="E39" i="54"/>
  <c r="P38" i="54"/>
  <c r="O38" i="54"/>
  <c r="N38" i="54"/>
  <c r="K38" i="54"/>
  <c r="H38" i="54"/>
  <c r="E38" i="54"/>
  <c r="P37" i="54"/>
  <c r="O37" i="54"/>
  <c r="N37" i="54"/>
  <c r="K37" i="54"/>
  <c r="H37" i="54"/>
  <c r="E37" i="54"/>
  <c r="P36" i="54"/>
  <c r="L36" i="54"/>
  <c r="N36" i="54" s="1"/>
  <c r="I36" i="54"/>
  <c r="K36" i="54" s="1"/>
  <c r="F36" i="54"/>
  <c r="H36" i="54" s="1"/>
  <c r="C36" i="54"/>
  <c r="E36" i="54" s="1"/>
  <c r="P35" i="54"/>
  <c r="O35" i="54"/>
  <c r="P34" i="54"/>
  <c r="O34" i="54"/>
  <c r="N34" i="54"/>
  <c r="K34" i="54"/>
  <c r="E34" i="54"/>
  <c r="Q33" i="54"/>
  <c r="P33" i="54"/>
  <c r="O33" i="54"/>
  <c r="N33" i="54"/>
  <c r="K33" i="54"/>
  <c r="E33" i="54"/>
  <c r="P32" i="54"/>
  <c r="O32" i="54"/>
  <c r="N32" i="54"/>
  <c r="K32" i="54"/>
  <c r="E32" i="54"/>
  <c r="P31" i="54"/>
  <c r="O31" i="54"/>
  <c r="N31" i="54"/>
  <c r="K31" i="54"/>
  <c r="E31" i="54"/>
  <c r="P30" i="54"/>
  <c r="Q30" i="54" s="1"/>
  <c r="O30" i="54"/>
  <c r="N30" i="54"/>
  <c r="K30" i="54"/>
  <c r="H30" i="54"/>
  <c r="E30" i="54"/>
  <c r="P29" i="54"/>
  <c r="O29" i="54"/>
  <c r="N29" i="54"/>
  <c r="K29" i="54"/>
  <c r="H29" i="54"/>
  <c r="E29" i="54"/>
  <c r="P28" i="54"/>
  <c r="O28" i="54"/>
  <c r="N28" i="54"/>
  <c r="K28" i="54"/>
  <c r="H28" i="54"/>
  <c r="E28" i="54"/>
  <c r="P27" i="54"/>
  <c r="O27" i="54"/>
  <c r="N27" i="54"/>
  <c r="K27" i="54"/>
  <c r="E27" i="54"/>
  <c r="P26" i="54"/>
  <c r="O26" i="54"/>
  <c r="N26" i="54"/>
  <c r="K26" i="54"/>
  <c r="H26" i="54"/>
  <c r="E26" i="54"/>
  <c r="P25" i="54"/>
  <c r="L25" i="54"/>
  <c r="L46" i="54" s="1"/>
  <c r="I25" i="54"/>
  <c r="K25" i="54" s="1"/>
  <c r="F25" i="54"/>
  <c r="C25" i="54"/>
  <c r="E25" i="54" s="1"/>
  <c r="P24" i="54"/>
  <c r="O24" i="54"/>
  <c r="N24" i="54"/>
  <c r="K24" i="54"/>
  <c r="H24" i="54"/>
  <c r="E24" i="54"/>
  <c r="P23" i="54"/>
  <c r="O23" i="54"/>
  <c r="N23" i="54"/>
  <c r="K23" i="54"/>
  <c r="H23" i="54"/>
  <c r="E23" i="54"/>
  <c r="P22" i="54"/>
  <c r="O22" i="54"/>
  <c r="N22" i="54"/>
  <c r="K22" i="54"/>
  <c r="H22" i="54"/>
  <c r="E22" i="54"/>
  <c r="P21" i="54"/>
  <c r="Q21" i="54" s="1"/>
  <c r="O21" i="54"/>
  <c r="N21" i="54"/>
  <c r="K21" i="54"/>
  <c r="H21" i="54"/>
  <c r="E21" i="54"/>
  <c r="P20" i="54"/>
  <c r="O20" i="54"/>
  <c r="N20" i="54"/>
  <c r="K20" i="54"/>
  <c r="H20" i="54"/>
  <c r="E20" i="54"/>
  <c r="P19" i="54"/>
  <c r="O19" i="54"/>
  <c r="N19" i="54"/>
  <c r="K19" i="54"/>
  <c r="H19" i="54"/>
  <c r="E19" i="54"/>
  <c r="P18" i="54"/>
  <c r="O18" i="54"/>
  <c r="N18" i="54"/>
  <c r="K18" i="54"/>
  <c r="H18" i="54"/>
  <c r="E18" i="54"/>
  <c r="P17" i="54"/>
  <c r="Q17" i="54" s="1"/>
  <c r="O17" i="54"/>
  <c r="N17" i="54"/>
  <c r="K17" i="54"/>
  <c r="E17" i="54"/>
  <c r="P16" i="54"/>
  <c r="O16" i="54"/>
  <c r="N16" i="54"/>
  <c r="K16" i="54"/>
  <c r="H16" i="54"/>
  <c r="E16" i="54"/>
  <c r="P15" i="54"/>
  <c r="O15" i="54"/>
  <c r="N15" i="54"/>
  <c r="K15" i="54"/>
  <c r="E15" i="54"/>
  <c r="P14" i="54"/>
  <c r="Q14" i="54" s="1"/>
  <c r="O14" i="54"/>
  <c r="N14" i="54"/>
  <c r="K14" i="54"/>
  <c r="H14" i="54"/>
  <c r="E14" i="54"/>
  <c r="P13" i="54"/>
  <c r="O13" i="54"/>
  <c r="N13" i="54"/>
  <c r="K13" i="54"/>
  <c r="H13" i="54"/>
  <c r="E13" i="54"/>
  <c r="P12" i="54"/>
  <c r="Q12" i="54" s="1"/>
  <c r="O12" i="54"/>
  <c r="N12" i="54"/>
  <c r="K12" i="54"/>
  <c r="H12" i="54"/>
  <c r="E12" i="54"/>
  <c r="P11" i="54"/>
  <c r="O11" i="54"/>
  <c r="N11" i="54"/>
  <c r="K11" i="54"/>
  <c r="E11" i="54"/>
  <c r="P10" i="54"/>
  <c r="O10" i="54"/>
  <c r="N10" i="54"/>
  <c r="K10" i="54"/>
  <c r="H10" i="54"/>
  <c r="E10" i="54"/>
  <c r="P9" i="54"/>
  <c r="O9" i="54"/>
  <c r="N9" i="54"/>
  <c r="K9" i="54"/>
  <c r="H9" i="54"/>
  <c r="E9" i="54"/>
  <c r="P8" i="54"/>
  <c r="Q8" i="54" s="1"/>
  <c r="O8" i="54"/>
  <c r="N8" i="54"/>
  <c r="K8" i="54"/>
  <c r="E8" i="54"/>
  <c r="P7" i="54"/>
  <c r="O7" i="54"/>
  <c r="N7" i="54"/>
  <c r="K7" i="54"/>
  <c r="H7" i="54"/>
  <c r="E7" i="54"/>
  <c r="O6" i="54"/>
  <c r="N6" i="54"/>
  <c r="K6" i="54"/>
  <c r="H6" i="54"/>
  <c r="E6" i="54"/>
  <c r="O5" i="54"/>
  <c r="Q5" i="54" s="1"/>
  <c r="N5" i="54"/>
  <c r="K5" i="54"/>
  <c r="E5" i="54"/>
  <c r="P4" i="54"/>
  <c r="O4" i="54"/>
  <c r="N4" i="54"/>
  <c r="K4" i="54"/>
  <c r="H4" i="54"/>
  <c r="E4" i="54"/>
  <c r="Q31" i="54" l="1"/>
  <c r="Q41" i="54"/>
  <c r="Q28" i="54"/>
  <c r="Q10" i="54"/>
  <c r="Q26" i="54"/>
  <c r="Q11" i="54"/>
  <c r="Q22" i="54"/>
  <c r="Q24" i="54"/>
  <c r="Q27" i="54"/>
  <c r="Q37" i="54"/>
  <c r="Q39" i="54"/>
  <c r="Q42" i="54"/>
  <c r="Q6" i="54"/>
  <c r="Q19" i="54"/>
  <c r="Q7" i="54"/>
  <c r="Q9" i="54"/>
  <c r="Q13" i="54"/>
  <c r="Q23" i="54"/>
  <c r="F46" i="54"/>
  <c r="H46" i="54" s="1"/>
  <c r="Q32" i="54"/>
  <c r="Q38" i="54"/>
  <c r="Q4" i="54"/>
  <c r="Q15" i="54"/>
  <c r="Q29" i="54"/>
  <c r="Q34" i="54"/>
  <c r="Q16" i="54"/>
  <c r="Q18" i="54"/>
  <c r="Q20" i="54"/>
  <c r="C46" i="54"/>
  <c r="E46" i="54" s="1"/>
  <c r="N46" i="54"/>
  <c r="H25" i="54"/>
  <c r="N25" i="54"/>
  <c r="O36" i="54"/>
  <c r="Q36" i="54" s="1"/>
  <c r="O43" i="54"/>
  <c r="Q43" i="54" s="1"/>
  <c r="P46" i="54"/>
  <c r="O25" i="54"/>
  <c r="I46" i="54"/>
  <c r="K46" i="54" s="1"/>
  <c r="H16" i="27"/>
  <c r="C16" i="27"/>
  <c r="D16" i="27"/>
  <c r="E16" i="27"/>
  <c r="F16" i="27"/>
  <c r="L21" i="26"/>
  <c r="L34" i="26" s="1"/>
  <c r="K21" i="26"/>
  <c r="J21" i="26"/>
  <c r="J34" i="26" s="1"/>
  <c r="I21" i="26"/>
  <c r="I34" i="26" s="1"/>
  <c r="H21" i="26"/>
  <c r="H34" i="26" s="1"/>
  <c r="G21" i="26"/>
  <c r="G34" i="26" s="1"/>
  <c r="Q25" i="54" l="1"/>
  <c r="O46" i="54"/>
  <c r="Q46" i="54" s="1"/>
  <c r="K34" i="26"/>
  <c r="K27" i="19" l="1"/>
  <c r="J27" i="19"/>
  <c r="I27" i="19"/>
  <c r="H27" i="19"/>
  <c r="G27" i="19"/>
  <c r="F27" i="19"/>
  <c r="E27" i="19"/>
  <c r="D27" i="19"/>
  <c r="C27" i="19"/>
  <c r="K25" i="19"/>
  <c r="J25" i="19"/>
  <c r="I25" i="19"/>
  <c r="H25" i="19"/>
  <c r="G25" i="19"/>
  <c r="F25" i="19"/>
  <c r="E25" i="19"/>
  <c r="D25" i="19"/>
  <c r="C25" i="19"/>
  <c r="K21" i="19"/>
  <c r="J21" i="19"/>
  <c r="I21" i="19"/>
  <c r="H21" i="19"/>
  <c r="G21" i="19"/>
  <c r="F21" i="19"/>
  <c r="E21" i="19"/>
  <c r="D21" i="19"/>
  <c r="C21" i="19"/>
  <c r="G6" i="2" l="1"/>
  <c r="G7" i="2" s="1"/>
  <c r="N36" i="44" l="1"/>
  <c r="M36" i="44"/>
  <c r="L36" i="44"/>
  <c r="K36" i="44"/>
  <c r="J36" i="44"/>
  <c r="I36" i="44"/>
  <c r="H36" i="44"/>
  <c r="G36" i="44"/>
  <c r="F36" i="44"/>
  <c r="E36" i="44"/>
  <c r="D36" i="44"/>
  <c r="C36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F39" i="32" l="1"/>
  <c r="G39" i="32"/>
  <c r="H39" i="32"/>
  <c r="I39" i="32"/>
  <c r="J39" i="32"/>
  <c r="K39" i="32"/>
  <c r="F36" i="24"/>
  <c r="F25" i="24"/>
  <c r="G89" i="48" l="1"/>
  <c r="J89" i="48" s="1"/>
  <c r="E89" i="48"/>
  <c r="L89" i="48" s="1"/>
  <c r="D89" i="48"/>
  <c r="J88" i="48"/>
  <c r="L88" i="48" s="1"/>
  <c r="J87" i="48"/>
  <c r="L87" i="48" s="1"/>
  <c r="J86" i="48"/>
  <c r="L86" i="48" s="1"/>
  <c r="L85" i="48"/>
  <c r="I84" i="48"/>
  <c r="H84" i="48"/>
  <c r="G84" i="48"/>
  <c r="F84" i="48"/>
  <c r="J84" i="48" s="1"/>
  <c r="E84" i="48"/>
  <c r="L84" i="48" s="1"/>
  <c r="D84" i="48"/>
  <c r="L83" i="48"/>
  <c r="J83" i="48"/>
  <c r="L82" i="48"/>
  <c r="J82" i="48"/>
  <c r="I81" i="48"/>
  <c r="H81" i="48"/>
  <c r="G81" i="48"/>
  <c r="J81" i="48" s="1"/>
  <c r="L81" i="48" s="1"/>
  <c r="E81" i="48"/>
  <c r="D81" i="48"/>
  <c r="J80" i="48"/>
  <c r="L80" i="48" s="1"/>
  <c r="J79" i="48"/>
  <c r="L79" i="48" s="1"/>
  <c r="J78" i="48"/>
  <c r="L78" i="48" s="1"/>
  <c r="I77" i="48"/>
  <c r="H77" i="48"/>
  <c r="G77" i="48"/>
  <c r="F77" i="48"/>
  <c r="J77" i="48" s="1"/>
  <c r="E77" i="48"/>
  <c r="L77" i="48" s="1"/>
  <c r="D77" i="48"/>
  <c r="J76" i="48"/>
  <c r="L76" i="48" s="1"/>
  <c r="J74" i="48"/>
  <c r="L74" i="48" s="1"/>
  <c r="J73" i="48"/>
  <c r="L73" i="48" s="1"/>
  <c r="L72" i="48"/>
  <c r="L71" i="48"/>
  <c r="J71" i="48"/>
  <c r="L70" i="48"/>
  <c r="J70" i="48"/>
  <c r="L69" i="48"/>
  <c r="J69" i="48"/>
  <c r="L68" i="48"/>
  <c r="J67" i="48"/>
  <c r="L67" i="48" s="1"/>
  <c r="L66" i="48"/>
  <c r="H65" i="48"/>
  <c r="G65" i="48"/>
  <c r="J65" i="48" s="1"/>
  <c r="E65" i="48"/>
  <c r="L65" i="48" s="1"/>
  <c r="D65" i="48"/>
  <c r="L64" i="48"/>
  <c r="J64" i="48"/>
  <c r="L63" i="48"/>
  <c r="J63" i="48"/>
  <c r="L62" i="48"/>
  <c r="J62" i="48"/>
  <c r="L61" i="48"/>
  <c r="L59" i="48"/>
  <c r="L58" i="48"/>
  <c r="J57" i="48"/>
  <c r="L57" i="48" s="1"/>
  <c r="L56" i="48"/>
  <c r="L55" i="48"/>
  <c r="J55" i="48"/>
  <c r="L54" i="48"/>
  <c r="J54" i="48"/>
  <c r="L53" i="48"/>
  <c r="J53" i="48"/>
  <c r="I52" i="48"/>
  <c r="H52" i="48"/>
  <c r="G52" i="48"/>
  <c r="F52" i="48"/>
  <c r="J52" i="48" s="1"/>
  <c r="E52" i="48"/>
  <c r="L52" i="48" s="1"/>
  <c r="D52" i="48"/>
  <c r="L51" i="48"/>
  <c r="J51" i="48"/>
  <c r="L50" i="48"/>
  <c r="J50" i="48"/>
  <c r="L49" i="48"/>
  <c r="J49" i="48"/>
  <c r="L48" i="48"/>
  <c r="J47" i="48"/>
  <c r="L47" i="48" s="1"/>
  <c r="J46" i="48"/>
  <c r="L46" i="48" s="1"/>
  <c r="J45" i="48"/>
  <c r="L45" i="48" s="1"/>
  <c r="J44" i="48"/>
  <c r="L44" i="48" s="1"/>
  <c r="J43" i="48"/>
  <c r="L43" i="48" s="1"/>
  <c r="J42" i="48"/>
  <c r="L42" i="48" s="1"/>
  <c r="J41" i="48"/>
  <c r="L41" i="48" s="1"/>
  <c r="J40" i="48"/>
  <c r="L40" i="48" s="1"/>
  <c r="I39" i="48"/>
  <c r="H39" i="48"/>
  <c r="G39" i="48"/>
  <c r="F39" i="48"/>
  <c r="J39" i="48" s="1"/>
  <c r="E39" i="48"/>
  <c r="L39" i="48" s="1"/>
  <c r="D39" i="48"/>
  <c r="J38" i="48"/>
  <c r="L38" i="48" s="1"/>
  <c r="J37" i="48"/>
  <c r="L37" i="48" s="1"/>
  <c r="J36" i="48"/>
  <c r="L36" i="48" s="1"/>
  <c r="J35" i="48"/>
  <c r="L35" i="48" s="1"/>
  <c r="L34" i="48"/>
  <c r="L33" i="48"/>
  <c r="L32" i="48"/>
  <c r="J31" i="48"/>
  <c r="L31" i="48" s="1"/>
  <c r="I30" i="48"/>
  <c r="H30" i="48"/>
  <c r="G30" i="48"/>
  <c r="E30" i="48"/>
  <c r="D30" i="48"/>
  <c r="J29" i="48"/>
  <c r="L29" i="48" s="1"/>
  <c r="J28" i="48"/>
  <c r="L28" i="48" s="1"/>
  <c r="J27" i="48"/>
  <c r="L27" i="48" s="1"/>
  <c r="J26" i="48"/>
  <c r="L26" i="48" s="1"/>
  <c r="J25" i="48"/>
  <c r="L25" i="48" s="1"/>
  <c r="J24" i="48"/>
  <c r="J30" i="48" s="1"/>
  <c r="K22" i="48"/>
  <c r="I22" i="48"/>
  <c r="H22" i="48"/>
  <c r="G22" i="48"/>
  <c r="F22" i="48"/>
  <c r="E22" i="48"/>
  <c r="D22" i="48"/>
  <c r="L21" i="48"/>
  <c r="J21" i="48"/>
  <c r="J22" i="48" s="1"/>
  <c r="L20" i="48"/>
  <c r="L22" i="48" s="1"/>
  <c r="J20" i="48"/>
  <c r="I19" i="48"/>
  <c r="H19" i="48"/>
  <c r="G19" i="48"/>
  <c r="F19" i="48"/>
  <c r="E19" i="48"/>
  <c r="D19" i="48"/>
  <c r="L18" i="48"/>
  <c r="J18" i="48"/>
  <c r="L17" i="48"/>
  <c r="J17" i="48"/>
  <c r="L16" i="48"/>
  <c r="L19" i="48" s="1"/>
  <c r="J16" i="48"/>
  <c r="J19" i="48" s="1"/>
  <c r="K15" i="48"/>
  <c r="K90" i="48" s="1"/>
  <c r="I15" i="48"/>
  <c r="I90" i="48" s="1"/>
  <c r="H15" i="48"/>
  <c r="H90" i="48" s="1"/>
  <c r="G15" i="48"/>
  <c r="G90" i="48" s="1"/>
  <c r="F15" i="48"/>
  <c r="F90" i="48" s="1"/>
  <c r="E15" i="48"/>
  <c r="E90" i="48" s="1"/>
  <c r="D15" i="48"/>
  <c r="D90" i="48" s="1"/>
  <c r="J14" i="48"/>
  <c r="L14" i="48" s="1"/>
  <c r="J13" i="48"/>
  <c r="L13" i="48" s="1"/>
  <c r="J12" i="48"/>
  <c r="L12" i="48" s="1"/>
  <c r="J11" i="48"/>
  <c r="L11" i="48" s="1"/>
  <c r="J10" i="48"/>
  <c r="L10" i="48" s="1"/>
  <c r="J9" i="48"/>
  <c r="L9" i="48" s="1"/>
  <c r="J8" i="48"/>
  <c r="L8" i="48" s="1"/>
  <c r="L15" i="48" s="1"/>
  <c r="J15" i="48" l="1"/>
  <c r="J90" i="48" s="1"/>
  <c r="L24" i="48"/>
  <c r="L30" i="48" s="1"/>
  <c r="L90" i="48" s="1"/>
  <c r="M5" i="17" l="1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4" i="17"/>
  <c r="M45" i="17"/>
  <c r="M4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" i="17"/>
  <c r="K46" i="17"/>
  <c r="M46" i="17" s="1"/>
  <c r="K43" i="17"/>
  <c r="M43" i="17" s="1"/>
  <c r="C46" i="8" l="1"/>
  <c r="D46" i="8"/>
  <c r="E46" i="8"/>
  <c r="F46" i="8"/>
  <c r="F42" i="1"/>
  <c r="F43" i="1" s="1"/>
  <c r="F35" i="1"/>
  <c r="C42" i="1"/>
  <c r="D42" i="1"/>
  <c r="E42" i="1"/>
  <c r="G42" i="1"/>
  <c r="H42" i="1"/>
  <c r="I42" i="1"/>
  <c r="J42" i="1"/>
  <c r="K42" i="1"/>
  <c r="L42" i="1"/>
  <c r="H4" i="50" l="1"/>
  <c r="H5" i="50"/>
  <c r="H6" i="50"/>
  <c r="H7" i="50"/>
  <c r="H8" i="50"/>
  <c r="H9" i="50"/>
  <c r="H10" i="50"/>
  <c r="H11" i="50"/>
  <c r="H12" i="50"/>
  <c r="H13" i="50"/>
  <c r="H14" i="50"/>
  <c r="H3" i="50"/>
  <c r="E5" i="50"/>
  <c r="J43" i="46"/>
  <c r="I43" i="46"/>
  <c r="H43" i="46"/>
  <c r="G43" i="46"/>
  <c r="F43" i="46"/>
  <c r="E43" i="46"/>
  <c r="D43" i="46"/>
  <c r="C43" i="46"/>
  <c r="J38" i="46"/>
  <c r="I38" i="46"/>
  <c r="H38" i="46"/>
  <c r="G38" i="46"/>
  <c r="F38" i="46"/>
  <c r="E38" i="46"/>
  <c r="D38" i="46"/>
  <c r="C38" i="46"/>
  <c r="J36" i="46"/>
  <c r="I36" i="46"/>
  <c r="H36" i="46"/>
  <c r="G36" i="46"/>
  <c r="F36" i="46"/>
  <c r="E36" i="46"/>
  <c r="D36" i="46"/>
  <c r="C36" i="46"/>
  <c r="J25" i="46"/>
  <c r="I25" i="46"/>
  <c r="H25" i="46"/>
  <c r="G25" i="46"/>
  <c r="F25" i="46"/>
  <c r="E25" i="46"/>
  <c r="D25" i="46"/>
  <c r="C25" i="46"/>
  <c r="C44" i="46" s="1"/>
  <c r="C38" i="43" l="1"/>
  <c r="D38" i="43"/>
  <c r="E38" i="43"/>
  <c r="F38" i="43"/>
  <c r="G38" i="43"/>
  <c r="S5" i="40" l="1"/>
  <c r="S6" i="40"/>
  <c r="S7" i="40"/>
  <c r="S8" i="40"/>
  <c r="S9" i="40"/>
  <c r="S10" i="40"/>
  <c r="S11" i="40"/>
  <c r="S12" i="40"/>
  <c r="S13" i="40"/>
  <c r="S14" i="40"/>
  <c r="S15" i="40"/>
  <c r="S16" i="40"/>
  <c r="S17" i="40"/>
  <c r="S18" i="40"/>
  <c r="S19" i="40"/>
  <c r="S20" i="40"/>
  <c r="S21" i="40"/>
  <c r="S22" i="40"/>
  <c r="S23" i="40"/>
  <c r="S24" i="40"/>
  <c r="S26" i="40"/>
  <c r="S27" i="40"/>
  <c r="S28" i="40"/>
  <c r="S29" i="40"/>
  <c r="S30" i="40"/>
  <c r="S31" i="40"/>
  <c r="S32" i="40"/>
  <c r="S33" i="40"/>
  <c r="S34" i="40"/>
  <c r="S35" i="40"/>
  <c r="S37" i="40"/>
  <c r="S39" i="40"/>
  <c r="S43" i="40" s="1"/>
  <c r="S40" i="40"/>
  <c r="S41" i="40"/>
  <c r="S42" i="40"/>
  <c r="S4" i="40"/>
  <c r="S25" i="40" l="1"/>
  <c r="C43" i="40" l="1"/>
  <c r="D43" i="40"/>
  <c r="E43" i="40"/>
  <c r="F43" i="40"/>
  <c r="G43" i="40"/>
  <c r="H43" i="40"/>
  <c r="I43" i="40"/>
  <c r="J43" i="40"/>
  <c r="K43" i="40"/>
  <c r="L43" i="40"/>
  <c r="M43" i="40"/>
  <c r="N43" i="40"/>
  <c r="O43" i="40"/>
  <c r="C38" i="40"/>
  <c r="D38" i="40"/>
  <c r="E38" i="40"/>
  <c r="F38" i="40"/>
  <c r="G38" i="40"/>
  <c r="S38" i="40" s="1"/>
  <c r="H38" i="40"/>
  <c r="I38" i="40"/>
  <c r="J38" i="40"/>
  <c r="K38" i="40"/>
  <c r="L38" i="40"/>
  <c r="O38" i="40"/>
  <c r="C36" i="40"/>
  <c r="D36" i="40"/>
  <c r="E36" i="40"/>
  <c r="F36" i="40"/>
  <c r="G36" i="40"/>
  <c r="H36" i="40"/>
  <c r="I36" i="40"/>
  <c r="J36" i="40"/>
  <c r="K36" i="40"/>
  <c r="L36" i="40"/>
  <c r="M36" i="40"/>
  <c r="N36" i="40"/>
  <c r="O36" i="40"/>
  <c r="C25" i="40"/>
  <c r="C44" i="40" s="1"/>
  <c r="D25" i="40"/>
  <c r="E25" i="40"/>
  <c r="F25" i="40"/>
  <c r="F44" i="40" s="1"/>
  <c r="G25" i="40"/>
  <c r="H25" i="40"/>
  <c r="H44" i="40" s="1"/>
  <c r="I25" i="40"/>
  <c r="J25" i="40"/>
  <c r="J44" i="40" s="1"/>
  <c r="K25" i="40"/>
  <c r="K44" i="40" s="1"/>
  <c r="L25" i="40"/>
  <c r="M25" i="40"/>
  <c r="N25" i="40"/>
  <c r="O25" i="40"/>
  <c r="O44" i="40" s="1"/>
  <c r="R5" i="40"/>
  <c r="R6" i="40"/>
  <c r="R7" i="40"/>
  <c r="R8" i="40"/>
  <c r="R9" i="40"/>
  <c r="R10" i="40"/>
  <c r="R11" i="40"/>
  <c r="R12" i="40"/>
  <c r="R13" i="40"/>
  <c r="R14" i="40"/>
  <c r="R15" i="40"/>
  <c r="R16" i="40"/>
  <c r="R17" i="40"/>
  <c r="R18" i="40"/>
  <c r="R19" i="40"/>
  <c r="R20" i="40"/>
  <c r="R21" i="40"/>
  <c r="R22" i="40"/>
  <c r="R23" i="40"/>
  <c r="R24" i="40"/>
  <c r="R26" i="40"/>
  <c r="R27" i="40"/>
  <c r="R36" i="40" s="1"/>
  <c r="R28" i="40"/>
  <c r="R29" i="40"/>
  <c r="R30" i="40"/>
  <c r="R31" i="40"/>
  <c r="R32" i="40"/>
  <c r="R33" i="40"/>
  <c r="R34" i="40"/>
  <c r="R35" i="40"/>
  <c r="R37" i="40"/>
  <c r="R38" i="40" s="1"/>
  <c r="R39" i="40"/>
  <c r="R43" i="40" s="1"/>
  <c r="R40" i="40"/>
  <c r="R41" i="40"/>
  <c r="R42" i="40"/>
  <c r="Q5" i="40"/>
  <c r="Q6" i="40"/>
  <c r="Q7" i="40"/>
  <c r="Q8" i="40"/>
  <c r="Q9" i="40"/>
  <c r="Q10" i="40"/>
  <c r="Q11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6" i="40"/>
  <c r="Q36" i="40" s="1"/>
  <c r="Q27" i="40"/>
  <c r="Q28" i="40"/>
  <c r="Q29" i="40"/>
  <c r="Q30" i="40"/>
  <c r="Q31" i="40"/>
  <c r="Q32" i="40"/>
  <c r="Q33" i="40"/>
  <c r="Q34" i="40"/>
  <c r="Q35" i="40"/>
  <c r="Q37" i="40"/>
  <c r="Q38" i="40" s="1"/>
  <c r="Q39" i="40"/>
  <c r="Q40" i="40"/>
  <c r="Q43" i="40" s="1"/>
  <c r="Q41" i="40"/>
  <c r="Q42" i="40"/>
  <c r="P5" i="40"/>
  <c r="P7" i="40"/>
  <c r="P8" i="40"/>
  <c r="P9" i="40"/>
  <c r="P10" i="40"/>
  <c r="P11" i="40"/>
  <c r="P12" i="40"/>
  <c r="P13" i="40"/>
  <c r="P14" i="40"/>
  <c r="P15" i="40"/>
  <c r="P16" i="40"/>
  <c r="P17" i="40"/>
  <c r="P18" i="40"/>
  <c r="P19" i="40"/>
  <c r="P20" i="40"/>
  <c r="P21" i="40"/>
  <c r="P22" i="40"/>
  <c r="P23" i="40"/>
  <c r="P24" i="40"/>
  <c r="P26" i="40"/>
  <c r="P36" i="40" s="1"/>
  <c r="P27" i="40"/>
  <c r="P28" i="40"/>
  <c r="P29" i="40"/>
  <c r="P30" i="40"/>
  <c r="P31" i="40"/>
  <c r="P32" i="40"/>
  <c r="P33" i="40"/>
  <c r="P34" i="40"/>
  <c r="P35" i="40"/>
  <c r="P37" i="40"/>
  <c r="P38" i="40" s="1"/>
  <c r="P39" i="40"/>
  <c r="P43" i="40" s="1"/>
  <c r="P40" i="40"/>
  <c r="P41" i="40"/>
  <c r="P42" i="40"/>
  <c r="R4" i="40"/>
  <c r="Q4" i="40"/>
  <c r="P4" i="40"/>
  <c r="S36" i="40" l="1"/>
  <c r="P25" i="40"/>
  <c r="P44" i="40" s="1"/>
  <c r="R25" i="40"/>
  <c r="R44" i="40" s="1"/>
  <c r="M44" i="40"/>
  <c r="I44" i="40"/>
  <c r="E44" i="40"/>
  <c r="G44" i="40"/>
  <c r="Q25" i="40"/>
  <c r="Q44" i="40" s="1"/>
  <c r="L44" i="40"/>
  <c r="D44" i="40"/>
  <c r="N44" i="40"/>
  <c r="S44" i="40" s="1"/>
  <c r="D45" i="32" l="1"/>
  <c r="E45" i="32"/>
  <c r="F45" i="32"/>
  <c r="G45" i="32"/>
  <c r="H45" i="32"/>
  <c r="I45" i="32"/>
  <c r="J45" i="32"/>
  <c r="K45" i="32"/>
  <c r="L45" i="32"/>
  <c r="M45" i="32"/>
  <c r="N45" i="32"/>
  <c r="O45" i="32"/>
  <c r="C45" i="32"/>
  <c r="R27" i="32"/>
  <c r="D45" i="36"/>
  <c r="E45" i="36"/>
  <c r="F45" i="36"/>
  <c r="G45" i="36"/>
  <c r="H45" i="36"/>
  <c r="C45" i="36"/>
  <c r="J47" i="18" l="1"/>
  <c r="F26" i="18"/>
  <c r="F47" i="18" s="1"/>
  <c r="H47" i="18" s="1"/>
  <c r="H7" i="18"/>
  <c r="H8" i="18"/>
  <c r="H10" i="18"/>
  <c r="H11" i="18"/>
  <c r="H13" i="18"/>
  <c r="H14" i="18"/>
  <c r="H15" i="18"/>
  <c r="H17" i="18"/>
  <c r="H19" i="18"/>
  <c r="H20" i="18"/>
  <c r="H21" i="18"/>
  <c r="H22" i="18"/>
  <c r="H23" i="18"/>
  <c r="H24" i="18"/>
  <c r="H25" i="18"/>
  <c r="H26" i="18"/>
  <c r="H27" i="18"/>
  <c r="H29" i="18"/>
  <c r="H30" i="18"/>
  <c r="H31" i="18"/>
  <c r="H37" i="18"/>
  <c r="H38" i="18"/>
  <c r="H39" i="18"/>
  <c r="H40" i="18"/>
  <c r="H41" i="18"/>
  <c r="H43" i="18"/>
  <c r="H44" i="18"/>
  <c r="F44" i="18"/>
  <c r="F37" i="18"/>
  <c r="H5" i="18"/>
  <c r="G47" i="18"/>
  <c r="I38" i="36" l="1"/>
  <c r="H36" i="36"/>
  <c r="I36" i="36"/>
  <c r="I45" i="36" s="1"/>
  <c r="I25" i="36"/>
  <c r="H25" i="36"/>
  <c r="F38" i="36"/>
  <c r="E38" i="36"/>
  <c r="F36" i="36"/>
  <c r="E36" i="36"/>
  <c r="F25" i="36"/>
  <c r="E25" i="36"/>
  <c r="D36" i="36"/>
  <c r="D25" i="36"/>
  <c r="C36" i="36"/>
  <c r="C25" i="36"/>
  <c r="K36" i="35"/>
  <c r="J36" i="35"/>
  <c r="I36" i="35"/>
  <c r="H36" i="35"/>
  <c r="G36" i="35"/>
  <c r="F36" i="35"/>
  <c r="E36" i="35"/>
  <c r="D36" i="35"/>
  <c r="C36" i="35"/>
  <c r="K25" i="35"/>
  <c r="J25" i="35"/>
  <c r="J43" i="35" s="1"/>
  <c r="I25" i="35"/>
  <c r="I43" i="35" s="1"/>
  <c r="H25" i="35"/>
  <c r="H43" i="35" s="1"/>
  <c r="G25" i="35"/>
  <c r="F25" i="35"/>
  <c r="F43" i="35" s="1"/>
  <c r="E25" i="35"/>
  <c r="E43" i="35" s="1"/>
  <c r="D25" i="35"/>
  <c r="D43" i="35" s="1"/>
  <c r="C25" i="35"/>
  <c r="C37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Q39" i="32"/>
  <c r="Q27" i="32"/>
  <c r="Q37" i="32" s="1"/>
  <c r="C43" i="35" l="1"/>
  <c r="G43" i="35"/>
  <c r="K43" i="35"/>
  <c r="P32" i="31"/>
  <c r="P39" i="31" s="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O23" i="31"/>
  <c r="O39" i="31" s="1"/>
  <c r="N23" i="31"/>
  <c r="N39" i="31" s="1"/>
  <c r="M23" i="31"/>
  <c r="M39" i="31" s="1"/>
  <c r="L23" i="31"/>
  <c r="K23" i="31"/>
  <c r="K39" i="31" s="1"/>
  <c r="J23" i="31"/>
  <c r="J39" i="31" s="1"/>
  <c r="I23" i="31"/>
  <c r="I39" i="31" s="1"/>
  <c r="H23" i="31"/>
  <c r="G23" i="31"/>
  <c r="G39" i="31" s="1"/>
  <c r="F23" i="31"/>
  <c r="F39" i="31" s="1"/>
  <c r="E23" i="31"/>
  <c r="E39" i="31" s="1"/>
  <c r="D23" i="31"/>
  <c r="C23" i="31"/>
  <c r="C39" i="31" s="1"/>
  <c r="J24" i="29"/>
  <c r="I24" i="29"/>
  <c r="H24" i="29"/>
  <c r="G24" i="29"/>
  <c r="F24" i="29"/>
  <c r="E24" i="29"/>
  <c r="D24" i="29"/>
  <c r="C24" i="29"/>
  <c r="C39" i="29" s="1"/>
  <c r="J37" i="28"/>
  <c r="I37" i="28"/>
  <c r="H37" i="28"/>
  <c r="G37" i="28"/>
  <c r="F37" i="28"/>
  <c r="E37" i="28"/>
  <c r="D37" i="28"/>
  <c r="C37" i="28"/>
  <c r="J25" i="28"/>
  <c r="J44" i="28" s="1"/>
  <c r="I25" i="28"/>
  <c r="I44" i="28" s="1"/>
  <c r="H25" i="28"/>
  <c r="H44" i="28" s="1"/>
  <c r="G25" i="28"/>
  <c r="G44" i="28" s="1"/>
  <c r="F25" i="28"/>
  <c r="F44" i="28" s="1"/>
  <c r="E25" i="28"/>
  <c r="E44" i="28" s="1"/>
  <c r="D25" i="28"/>
  <c r="D44" i="28" s="1"/>
  <c r="C25" i="28"/>
  <c r="C44" i="28" s="1"/>
  <c r="J21" i="25"/>
  <c r="J38" i="25" s="1"/>
  <c r="I21" i="25"/>
  <c r="I38" i="25" s="1"/>
  <c r="H21" i="25"/>
  <c r="H38" i="25" s="1"/>
  <c r="G21" i="25"/>
  <c r="G38" i="25" s="1"/>
  <c r="F21" i="25"/>
  <c r="F38" i="25" s="1"/>
  <c r="E21" i="25"/>
  <c r="E38" i="25" s="1"/>
  <c r="D21" i="25"/>
  <c r="D38" i="25" s="1"/>
  <c r="C21" i="25"/>
  <c r="C38" i="25" s="1"/>
  <c r="K24" i="23"/>
  <c r="K40" i="23" s="1"/>
  <c r="J24" i="23"/>
  <c r="J40" i="23" s="1"/>
  <c r="I24" i="23"/>
  <c r="I40" i="23" s="1"/>
  <c r="H24" i="23"/>
  <c r="G24" i="23"/>
  <c r="G40" i="23" s="1"/>
  <c r="F24" i="23"/>
  <c r="F40" i="23" s="1"/>
  <c r="E24" i="23"/>
  <c r="E40" i="23" s="1"/>
  <c r="D24" i="23"/>
  <c r="C24" i="23"/>
  <c r="C40" i="23" s="1"/>
  <c r="S44" i="22"/>
  <c r="R44" i="22"/>
  <c r="Q44" i="22"/>
  <c r="P44" i="22"/>
  <c r="O44" i="22"/>
  <c r="N44" i="22"/>
  <c r="M44" i="22"/>
  <c r="L44" i="22"/>
  <c r="K44" i="22"/>
  <c r="J44" i="22"/>
  <c r="I44" i="22"/>
  <c r="H44" i="22"/>
  <c r="F44" i="22"/>
  <c r="E44" i="22"/>
  <c r="D44" i="22"/>
  <c r="C39" i="22"/>
  <c r="C37" i="22"/>
  <c r="C44" i="22" s="1"/>
  <c r="D39" i="31" l="1"/>
  <c r="H39" i="31"/>
  <c r="L39" i="31"/>
  <c r="G43" i="16"/>
  <c r="E43" i="16"/>
  <c r="D43" i="16"/>
  <c r="C43" i="16"/>
  <c r="H42" i="16"/>
  <c r="F41" i="16"/>
  <c r="H41" i="16" s="1"/>
  <c r="F40" i="16"/>
  <c r="H40" i="16" s="1"/>
  <c r="F39" i="16"/>
  <c r="H39" i="16" s="1"/>
  <c r="H43" i="16" s="1"/>
  <c r="H38" i="16"/>
  <c r="F37" i="16"/>
  <c r="H37" i="16" s="1"/>
  <c r="G36" i="16"/>
  <c r="E36" i="16"/>
  <c r="D36" i="16"/>
  <c r="C36" i="16"/>
  <c r="F35" i="16"/>
  <c r="H35" i="16" s="1"/>
  <c r="F34" i="16"/>
  <c r="H34" i="16" s="1"/>
  <c r="F33" i="16"/>
  <c r="H33" i="16" s="1"/>
  <c r="F32" i="16"/>
  <c r="H32" i="16" s="1"/>
  <c r="F31" i="16"/>
  <c r="H31" i="16" s="1"/>
  <c r="F30" i="16"/>
  <c r="H30" i="16" s="1"/>
  <c r="F29" i="16"/>
  <c r="H29" i="16" s="1"/>
  <c r="F28" i="16"/>
  <c r="H28" i="16" s="1"/>
  <c r="F27" i="16"/>
  <c r="H27" i="16" s="1"/>
  <c r="F26" i="16"/>
  <c r="F36" i="16" s="1"/>
  <c r="G25" i="16"/>
  <c r="E25" i="16"/>
  <c r="E44" i="16" s="1"/>
  <c r="D25" i="16"/>
  <c r="D44" i="16" s="1"/>
  <c r="C25" i="16"/>
  <c r="F24" i="16"/>
  <c r="H24" i="16" s="1"/>
  <c r="H23" i="16"/>
  <c r="F23" i="16"/>
  <c r="F22" i="16"/>
  <c r="H22" i="16" s="1"/>
  <c r="H21" i="16"/>
  <c r="F21" i="16"/>
  <c r="F20" i="16"/>
  <c r="H20" i="16" s="1"/>
  <c r="H19" i="16"/>
  <c r="F19" i="16"/>
  <c r="F18" i="16"/>
  <c r="H18" i="16" s="1"/>
  <c r="H17" i="16"/>
  <c r="F17" i="16"/>
  <c r="F16" i="16"/>
  <c r="H16" i="16" s="1"/>
  <c r="H15" i="16"/>
  <c r="F15" i="16"/>
  <c r="F14" i="16"/>
  <c r="H14" i="16" s="1"/>
  <c r="H13" i="16"/>
  <c r="F13" i="16"/>
  <c r="F12" i="16"/>
  <c r="H12" i="16" s="1"/>
  <c r="H11" i="16"/>
  <c r="F11" i="16"/>
  <c r="F10" i="16"/>
  <c r="H10" i="16" s="1"/>
  <c r="H9" i="16"/>
  <c r="F9" i="16"/>
  <c r="F8" i="16"/>
  <c r="H8" i="16" s="1"/>
  <c r="H7" i="16"/>
  <c r="F7" i="16"/>
  <c r="F6" i="16"/>
  <c r="H6" i="16" s="1"/>
  <c r="H5" i="16"/>
  <c r="F5" i="16"/>
  <c r="F4" i="16"/>
  <c r="F25" i="16" s="1"/>
  <c r="H26" i="16" l="1"/>
  <c r="H36" i="16" s="1"/>
  <c r="H4" i="16"/>
  <c r="H25" i="16" s="1"/>
  <c r="H44" i="16" s="1"/>
  <c r="C44" i="16"/>
  <c r="G44" i="16"/>
  <c r="F43" i="16"/>
  <c r="F44" i="16" s="1"/>
  <c r="P7" i="18" l="1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7" i="18"/>
  <c r="O28" i="18"/>
  <c r="O29" i="18"/>
  <c r="O30" i="18"/>
  <c r="O31" i="18"/>
  <c r="O32" i="18"/>
  <c r="O33" i="18"/>
  <c r="O34" i="18"/>
  <c r="O35" i="18"/>
  <c r="O36" i="18"/>
  <c r="O38" i="18"/>
  <c r="O39" i="18"/>
  <c r="O40" i="18"/>
  <c r="O41" i="18"/>
  <c r="O42" i="18"/>
  <c r="O43" i="18"/>
  <c r="O45" i="18"/>
  <c r="O46" i="18"/>
  <c r="O5" i="18"/>
  <c r="E43" i="18"/>
  <c r="C37" i="18"/>
  <c r="E33" i="18"/>
  <c r="E32" i="18"/>
  <c r="C26" i="18"/>
  <c r="E26" i="18" s="1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7" i="18"/>
  <c r="N28" i="18"/>
  <c r="N29" i="18"/>
  <c r="N30" i="18"/>
  <c r="N31" i="18"/>
  <c r="N32" i="18"/>
  <c r="N33" i="18"/>
  <c r="N34" i="18"/>
  <c r="N35" i="18"/>
  <c r="N38" i="18"/>
  <c r="N39" i="18"/>
  <c r="N40" i="18"/>
  <c r="N41" i="18"/>
  <c r="N42" i="18"/>
  <c r="N43" i="18"/>
  <c r="N5" i="18"/>
  <c r="M47" i="18"/>
  <c r="L44" i="18"/>
  <c r="N44" i="18" s="1"/>
  <c r="L37" i="18"/>
  <c r="N37" i="18" s="1"/>
  <c r="L26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7" i="18"/>
  <c r="K28" i="18"/>
  <c r="K29" i="18"/>
  <c r="K30" i="18"/>
  <c r="K31" i="18"/>
  <c r="K32" i="18"/>
  <c r="K33" i="18"/>
  <c r="K34" i="18"/>
  <c r="K35" i="18"/>
  <c r="K38" i="18"/>
  <c r="K39" i="18"/>
  <c r="K40" i="18"/>
  <c r="K41" i="18"/>
  <c r="K42" i="18"/>
  <c r="K43" i="18"/>
  <c r="K5" i="18"/>
  <c r="I44" i="18"/>
  <c r="K44" i="18" s="1"/>
  <c r="I37" i="18"/>
  <c r="K37" i="18" s="1"/>
  <c r="I26" i="18"/>
  <c r="K26" i="18" s="1"/>
  <c r="C44" i="18"/>
  <c r="E44" i="18" s="1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7" i="18"/>
  <c r="E28" i="18"/>
  <c r="E29" i="18"/>
  <c r="E30" i="18"/>
  <c r="E31" i="18"/>
  <c r="E34" i="18"/>
  <c r="E35" i="18"/>
  <c r="E37" i="18"/>
  <c r="E38" i="18"/>
  <c r="E39" i="18"/>
  <c r="E40" i="18"/>
  <c r="E41" i="18"/>
  <c r="E42" i="18"/>
  <c r="E5" i="18"/>
  <c r="D47" i="18"/>
  <c r="Q32" i="18" l="1"/>
  <c r="Q28" i="18"/>
  <c r="Q34" i="18"/>
  <c r="Q30" i="18"/>
  <c r="O37" i="18"/>
  <c r="Q42" i="18"/>
  <c r="Q40" i="18"/>
  <c r="Q38" i="18"/>
  <c r="Q24" i="18"/>
  <c r="Q22" i="18"/>
  <c r="Q20" i="18"/>
  <c r="Q18" i="18"/>
  <c r="Q16" i="18"/>
  <c r="Q14" i="18"/>
  <c r="Q12" i="18"/>
  <c r="Q10" i="18"/>
  <c r="Q8" i="18"/>
  <c r="Q6" i="18"/>
  <c r="P47" i="18"/>
  <c r="L47" i="18"/>
  <c r="Q5" i="18"/>
  <c r="Q43" i="18"/>
  <c r="Q41" i="18"/>
  <c r="Q39" i="18"/>
  <c r="Q35" i="18"/>
  <c r="Q33" i="18"/>
  <c r="Q31" i="18"/>
  <c r="Q29" i="18"/>
  <c r="Q27" i="18"/>
  <c r="Q25" i="18"/>
  <c r="Q23" i="18"/>
  <c r="Q21" i="18"/>
  <c r="Q19" i="18"/>
  <c r="Q17" i="18"/>
  <c r="Q15" i="18"/>
  <c r="Q13" i="18"/>
  <c r="Q11" i="18"/>
  <c r="Q9" i="18"/>
  <c r="Q7" i="18"/>
  <c r="N47" i="18"/>
  <c r="Q37" i="18"/>
  <c r="N26" i="18"/>
  <c r="C47" i="18"/>
  <c r="O44" i="18"/>
  <c r="Q44" i="18" s="1"/>
  <c r="O26" i="18"/>
  <c r="I47" i="18"/>
  <c r="K47" i="18" s="1"/>
  <c r="O47" i="18" l="1"/>
  <c r="Q47" i="18" s="1"/>
  <c r="Q26" i="18"/>
  <c r="C43" i="17"/>
  <c r="E47" i="18"/>
  <c r="G43" i="17" l="1"/>
  <c r="H43" i="17"/>
  <c r="G36" i="17"/>
  <c r="H36" i="17"/>
  <c r="G25" i="17"/>
  <c r="H25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4" i="17"/>
  <c r="J26" i="17"/>
  <c r="J27" i="17"/>
  <c r="J28" i="17"/>
  <c r="J29" i="17"/>
  <c r="J30" i="17"/>
  <c r="J31" i="17"/>
  <c r="J32" i="17"/>
  <c r="J33" i="17"/>
  <c r="J34" i="17"/>
  <c r="J35" i="17"/>
  <c r="J37" i="17"/>
  <c r="J38" i="17"/>
  <c r="J39" i="17"/>
  <c r="J40" i="17"/>
  <c r="J41" i="17"/>
  <c r="J42" i="17"/>
  <c r="J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6" i="17"/>
  <c r="I27" i="17"/>
  <c r="I28" i="17"/>
  <c r="I29" i="17"/>
  <c r="I30" i="17"/>
  <c r="I31" i="17"/>
  <c r="I32" i="17"/>
  <c r="I33" i="17"/>
  <c r="I34" i="17"/>
  <c r="I35" i="17"/>
  <c r="I37" i="17"/>
  <c r="I38" i="17"/>
  <c r="I39" i="17"/>
  <c r="I40" i="17"/>
  <c r="I41" i="17"/>
  <c r="I42" i="17"/>
  <c r="I44" i="17"/>
  <c r="I4" i="17"/>
  <c r="I25" i="17" s="1"/>
  <c r="C36" i="12"/>
  <c r="C43" i="12" s="1"/>
  <c r="D36" i="12"/>
  <c r="C25" i="12"/>
  <c r="D25" i="12"/>
  <c r="D43" i="12" l="1"/>
  <c r="I43" i="17"/>
  <c r="I36" i="17"/>
  <c r="J25" i="17"/>
  <c r="J43" i="17"/>
  <c r="J36" i="17"/>
  <c r="C25" i="7"/>
  <c r="D25" i="7"/>
  <c r="D43" i="20"/>
  <c r="D44" i="20" s="1"/>
  <c r="C43" i="20"/>
  <c r="K36" i="20"/>
  <c r="J36" i="20"/>
  <c r="I36" i="20"/>
  <c r="H36" i="20"/>
  <c r="G36" i="20"/>
  <c r="F36" i="20"/>
  <c r="E36" i="20"/>
  <c r="C25" i="20"/>
  <c r="C44" i="20" s="1"/>
  <c r="E41" i="20" l="1"/>
  <c r="E43" i="20" s="1"/>
  <c r="E44" i="20" s="1"/>
  <c r="G41" i="20"/>
  <c r="G43" i="20" s="1"/>
  <c r="G44" i="20" s="1"/>
  <c r="I41" i="20"/>
  <c r="I43" i="20" s="1"/>
  <c r="I44" i="20" s="1"/>
  <c r="K41" i="20"/>
  <c r="K43" i="20" s="1"/>
  <c r="K44" i="20" s="1"/>
  <c r="F41" i="20"/>
  <c r="F43" i="20" s="1"/>
  <c r="F44" i="20" s="1"/>
  <c r="H41" i="20"/>
  <c r="H43" i="20" s="1"/>
  <c r="H44" i="20" s="1"/>
  <c r="J41" i="20"/>
  <c r="J43" i="20" s="1"/>
  <c r="J44" i="20" s="1"/>
  <c r="D43" i="17" l="1"/>
  <c r="D36" i="17"/>
  <c r="C36" i="17"/>
  <c r="D25" i="17"/>
  <c r="C25" i="17"/>
  <c r="H42" i="15"/>
  <c r="G42" i="15"/>
  <c r="H41" i="15"/>
  <c r="G41" i="15"/>
  <c r="H40" i="15"/>
  <c r="G40" i="15"/>
  <c r="H39" i="15"/>
  <c r="G39" i="15"/>
  <c r="D38" i="15"/>
  <c r="C38" i="15"/>
  <c r="H37" i="15"/>
  <c r="H38" i="15" s="1"/>
  <c r="G37" i="15"/>
  <c r="F36" i="15"/>
  <c r="E36" i="15"/>
  <c r="D36" i="15"/>
  <c r="H36" i="15" s="1"/>
  <c r="C36" i="15"/>
  <c r="H35" i="15"/>
  <c r="G35" i="15"/>
  <c r="H34" i="15"/>
  <c r="G34" i="15"/>
  <c r="H33" i="15"/>
  <c r="G33" i="15"/>
  <c r="H32" i="15"/>
  <c r="G32" i="15"/>
  <c r="H31" i="15"/>
  <c r="G31" i="15"/>
  <c r="H30" i="15"/>
  <c r="G30" i="15"/>
  <c r="H29" i="15"/>
  <c r="G29" i="15"/>
  <c r="H28" i="15"/>
  <c r="G28" i="15"/>
  <c r="H27" i="15"/>
  <c r="G27" i="15"/>
  <c r="H26" i="15"/>
  <c r="G26" i="15"/>
  <c r="F25" i="15"/>
  <c r="F43" i="15" s="1"/>
  <c r="E25" i="15"/>
  <c r="E43" i="15" s="1"/>
  <c r="D25" i="15"/>
  <c r="D45" i="15" s="1"/>
  <c r="C25" i="15"/>
  <c r="H24" i="15"/>
  <c r="G24" i="15"/>
  <c r="H23" i="15"/>
  <c r="G23" i="15"/>
  <c r="H22" i="15"/>
  <c r="G22" i="15"/>
  <c r="H21" i="15"/>
  <c r="G21" i="15"/>
  <c r="H20" i="15"/>
  <c r="G20" i="15"/>
  <c r="H19" i="15"/>
  <c r="G19" i="15"/>
  <c r="H18" i="15"/>
  <c r="G18" i="15"/>
  <c r="H17" i="15"/>
  <c r="G17" i="15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H5" i="15"/>
  <c r="G5" i="15"/>
  <c r="H4" i="15"/>
  <c r="G4" i="15"/>
  <c r="K34" i="14"/>
  <c r="J34" i="14"/>
  <c r="H34" i="14"/>
  <c r="F34" i="14"/>
  <c r="E34" i="14"/>
  <c r="K32" i="14"/>
  <c r="J32" i="14"/>
  <c r="I32" i="14"/>
  <c r="H32" i="14"/>
  <c r="G32" i="14"/>
  <c r="F32" i="14"/>
  <c r="E32" i="14"/>
  <c r="D32" i="14"/>
  <c r="C32" i="14"/>
  <c r="K30" i="14"/>
  <c r="J30" i="14"/>
  <c r="H30" i="14"/>
  <c r="F30" i="14"/>
  <c r="E30" i="14"/>
  <c r="D30" i="14"/>
  <c r="C30" i="14"/>
  <c r="K20" i="14"/>
  <c r="J20" i="14"/>
  <c r="I20" i="14"/>
  <c r="I34" i="14" s="1"/>
  <c r="H20" i="14"/>
  <c r="G20" i="14"/>
  <c r="G34" i="14" s="1"/>
  <c r="F20" i="14"/>
  <c r="E20" i="14"/>
  <c r="D20" i="14"/>
  <c r="D34" i="14" s="1"/>
  <c r="C20" i="14"/>
  <c r="C25" i="9"/>
  <c r="C43" i="9" s="1"/>
  <c r="C46" i="9" s="1"/>
  <c r="D25" i="9"/>
  <c r="K38" i="11"/>
  <c r="J38" i="11"/>
  <c r="I38" i="11"/>
  <c r="H38" i="11"/>
  <c r="G38" i="11"/>
  <c r="F38" i="11"/>
  <c r="E38" i="11"/>
  <c r="D38" i="11"/>
  <c r="C38" i="11"/>
  <c r="K36" i="11"/>
  <c r="J36" i="11"/>
  <c r="I36" i="11"/>
  <c r="H36" i="11"/>
  <c r="G36" i="11"/>
  <c r="F36" i="11"/>
  <c r="E36" i="11"/>
  <c r="D36" i="11"/>
  <c r="C36" i="11"/>
  <c r="K25" i="11"/>
  <c r="J25" i="11"/>
  <c r="I25" i="11"/>
  <c r="H25" i="11"/>
  <c r="G25" i="11"/>
  <c r="F25" i="11"/>
  <c r="E25" i="11"/>
  <c r="D25" i="11"/>
  <c r="C25" i="11"/>
  <c r="D25" i="10"/>
  <c r="D41" i="10" s="1"/>
  <c r="D43" i="10" s="1"/>
  <c r="C25" i="10"/>
  <c r="C41" i="10" s="1"/>
  <c r="C43" i="10" s="1"/>
  <c r="D36" i="9"/>
  <c r="C36" i="9"/>
  <c r="G43" i="11" l="1"/>
  <c r="G45" i="11" s="1"/>
  <c r="K43" i="11"/>
  <c r="D43" i="11"/>
  <c r="D45" i="11" s="1"/>
  <c r="C34" i="14"/>
  <c r="C45" i="15"/>
  <c r="G36" i="15"/>
  <c r="C46" i="17"/>
  <c r="D43" i="9"/>
  <c r="D46" i="9" s="1"/>
  <c r="E43" i="11"/>
  <c r="E45" i="11" s="1"/>
  <c r="I43" i="11"/>
  <c r="G25" i="15"/>
  <c r="G43" i="15" s="1"/>
  <c r="E45" i="15"/>
  <c r="H25" i="15"/>
  <c r="F43" i="11"/>
  <c r="F45" i="11" s="1"/>
  <c r="H43" i="11"/>
  <c r="H45" i="11" s="1"/>
  <c r="J43" i="11"/>
  <c r="J45" i="11" s="1"/>
  <c r="I45" i="11"/>
  <c r="K45" i="11"/>
  <c r="F25" i="8" l="1"/>
  <c r="F43" i="8" s="1"/>
  <c r="E25" i="8"/>
  <c r="E43" i="8" s="1"/>
  <c r="D25" i="8"/>
  <c r="D43" i="8" s="1"/>
  <c r="C25" i="8"/>
  <c r="C43" i="8" s="1"/>
  <c r="C43" i="7"/>
  <c r="C46" i="7" s="1"/>
  <c r="D43" i="7"/>
  <c r="E25" i="7"/>
  <c r="E43" i="7" s="1"/>
  <c r="E46" i="7" s="1"/>
  <c r="F25" i="7"/>
  <c r="F43" i="7" s="1"/>
  <c r="I25" i="7"/>
  <c r="I43" i="7" s="1"/>
  <c r="I46" i="7" s="1"/>
  <c r="J25" i="7"/>
  <c r="K25" i="7" s="1"/>
  <c r="F20" i="7"/>
  <c r="G20" i="7" s="1"/>
  <c r="H43" i="7" l="1"/>
  <c r="F46" i="7"/>
  <c r="H46" i="7" s="1"/>
  <c r="G43" i="7"/>
  <c r="D46" i="7"/>
  <c r="G46" i="7" s="1"/>
  <c r="G25" i="7"/>
  <c r="J43" i="7"/>
  <c r="H25" i="7"/>
  <c r="J46" i="7" l="1"/>
  <c r="K46" i="7" s="1"/>
  <c r="K43" i="7"/>
</calcChain>
</file>

<file path=xl/sharedStrings.xml><?xml version="1.0" encoding="utf-8"?>
<sst xmlns="http://schemas.openxmlformats.org/spreadsheetml/2006/main" count="3179" uniqueCount="891">
  <si>
    <t>Details of Branch Network of Meghalaya in the FY2017-2018 as on date 31-03-2018</t>
  </si>
  <si>
    <t>Sl No.</t>
  </si>
  <si>
    <t>Bank Name</t>
  </si>
  <si>
    <t>Rural</t>
  </si>
  <si>
    <t>Semi Urban</t>
  </si>
  <si>
    <t>Urban</t>
  </si>
  <si>
    <t>Total(R+SU+U)</t>
  </si>
  <si>
    <t>BC</t>
  </si>
  <si>
    <t>Other Modes</t>
  </si>
  <si>
    <t>ATM No Rural</t>
  </si>
  <si>
    <t>ATM No Semi-Urban</t>
  </si>
  <si>
    <t>ATM No Urban</t>
  </si>
  <si>
    <t>Total ATM No</t>
  </si>
  <si>
    <t>ALB</t>
  </si>
  <si>
    <t>ANB</t>
  </si>
  <si>
    <t>BOB</t>
  </si>
  <si>
    <t>BOI</t>
  </si>
  <si>
    <t>BOM</t>
  </si>
  <si>
    <t>CAN</t>
  </si>
  <si>
    <t>CBI</t>
  </si>
  <si>
    <t>DEN</t>
  </si>
  <si>
    <t>IDBI</t>
  </si>
  <si>
    <t>IND</t>
  </si>
  <si>
    <t>IOB</t>
  </si>
  <si>
    <t>OBC</t>
  </si>
  <si>
    <t>PNB</t>
  </si>
  <si>
    <t>PSB</t>
  </si>
  <si>
    <t>SBI</t>
  </si>
  <si>
    <t>SYN</t>
  </si>
  <si>
    <t>UBI</t>
  </si>
  <si>
    <t>UCO</t>
  </si>
  <si>
    <t>UNI</t>
  </si>
  <si>
    <t>VJB</t>
  </si>
  <si>
    <t>CB</t>
  </si>
  <si>
    <t>Public</t>
  </si>
  <si>
    <t>Total</t>
  </si>
  <si>
    <t>HDFC</t>
  </si>
  <si>
    <t>FED</t>
  </si>
  <si>
    <t>ICICI</t>
  </si>
  <si>
    <t>INDUS</t>
  </si>
  <si>
    <t>AXIS</t>
  </si>
  <si>
    <t>YES</t>
  </si>
  <si>
    <t>KMB</t>
  </si>
  <si>
    <t>SIB</t>
  </si>
  <si>
    <t>BANDHAN</t>
  </si>
  <si>
    <t>IDFC</t>
  </si>
  <si>
    <t>Private</t>
  </si>
  <si>
    <t>MLRB</t>
  </si>
  <si>
    <t>RRB</t>
  </si>
  <si>
    <t>MCAB</t>
  </si>
  <si>
    <t>JUCB</t>
  </si>
  <si>
    <t>SCUB</t>
  </si>
  <si>
    <t>TCUB</t>
  </si>
  <si>
    <t>Grand</t>
  </si>
  <si>
    <t>Last Quarter Data</t>
  </si>
  <si>
    <t>Details of Banking Profile of Meghalaya in the FY2017-2018 as on date 31-03-2018</t>
  </si>
  <si>
    <t>(Rs In Lakhs)</t>
  </si>
  <si>
    <t>Profile</t>
  </si>
  <si>
    <t>Public Bank</t>
  </si>
  <si>
    <t>Private Bank</t>
  </si>
  <si>
    <t>RRBs</t>
  </si>
  <si>
    <t>Co-op Banks</t>
  </si>
  <si>
    <t>NEDFi &amp; RIDF &amp; MIDC &amp; SIDBI</t>
  </si>
  <si>
    <t>Branch Network</t>
  </si>
  <si>
    <t>Aggregate Deposit(D)</t>
  </si>
  <si>
    <t>Aggregate Advances(A)</t>
  </si>
  <si>
    <t>C:D Ratio(CDR2)</t>
  </si>
  <si>
    <t>Priority Sector Advances</t>
  </si>
  <si>
    <t>% to Total Advances</t>
  </si>
  <si>
    <t>Adv. to Agriculture</t>
  </si>
  <si>
    <t>Adv. to SSI Sector</t>
  </si>
  <si>
    <t>Adv. to Services Sector</t>
  </si>
  <si>
    <t>Recovery % of Priority Sector Advances</t>
  </si>
  <si>
    <t>Overdues % of Priority Sector Advances</t>
  </si>
  <si>
    <t>Bank Wise Business and Credit Deposit Ratio of Meghalaya in the FY2017-2018 as on date 31-03-2018</t>
  </si>
  <si>
    <t>Deposit Amount (D)</t>
  </si>
  <si>
    <t>Advances Amount (A)</t>
  </si>
  <si>
    <t>Credit Utilize (CU)</t>
  </si>
  <si>
    <t>Total Credit (TC)</t>
  </si>
  <si>
    <t>CDR1</t>
  </si>
  <si>
    <t>CDR2</t>
  </si>
  <si>
    <t>Investment Amount (I)</t>
  </si>
  <si>
    <t>TC + I</t>
  </si>
  <si>
    <t>CDR3</t>
  </si>
  <si>
    <t>BAND</t>
  </si>
  <si>
    <t>All Banks</t>
  </si>
  <si>
    <t>NEDFI</t>
  </si>
  <si>
    <t>RIDF</t>
  </si>
  <si>
    <t>Segregation of Advances of Meghalaya in the FY2017-2018 as on date 31-03-2018</t>
  </si>
  <si>
    <t>Non Priority Sector Total O/S</t>
  </si>
  <si>
    <t>Non Priority Sector Total NPA</t>
  </si>
  <si>
    <t>Priority Sector(PSA)</t>
  </si>
  <si>
    <t>Weaker Sector(WSA)</t>
  </si>
  <si>
    <t>PSA To T. Adv (%)</t>
  </si>
  <si>
    <t>WSA To PSA (%)</t>
  </si>
  <si>
    <t>WSA To T. Adv (%)</t>
  </si>
  <si>
    <t>Analysis of Total Priority Sector Advances of Meghalaya in the FY2017-2018 as on date 31-03-2018</t>
  </si>
  <si>
    <t>No. of A/C</t>
  </si>
  <si>
    <t>Total O/S</t>
  </si>
  <si>
    <t>Demand Raised</t>
  </si>
  <si>
    <t>Recovery Amount</t>
  </si>
  <si>
    <t>%</t>
  </si>
  <si>
    <t>Overdues Amount</t>
  </si>
  <si>
    <t>Overdues %</t>
  </si>
  <si>
    <t>GrossNPA Amount</t>
  </si>
  <si>
    <t>GrossNPA %</t>
  </si>
  <si>
    <t>Analysis of Priority Sector Advances Under INDUSTRY of Meghalaya in the FY2017-2018 as on date 31-03-2018</t>
  </si>
  <si>
    <t>Analysis of Priority Sector Advances Under AGRICULTURE of Meghalaya in the FY2017-2018 as on date 31-03-2018</t>
  </si>
  <si>
    <t>Analysis of Priority Sector Advances Under SERVICES of Meghalaya in the FY2017-2018 as on date 31-03-2018</t>
  </si>
  <si>
    <t>Analysis of Priority Sector Advances Under CROPLOAN of Meghalaya in the FY2017-2018 as on date 31-03-2018</t>
  </si>
  <si>
    <t>Details of Agriculture Loan of Meghalaya in the FY2017-2018 as on date 31-03-2018</t>
  </si>
  <si>
    <t>Agriculture Term Loan No</t>
  </si>
  <si>
    <t>Agriculture Term Loan Amount</t>
  </si>
  <si>
    <t>Croploan No</t>
  </si>
  <si>
    <t>Croploan Amount</t>
  </si>
  <si>
    <t>Total AGL Loan No</t>
  </si>
  <si>
    <t>Total AGL Loan Amount</t>
  </si>
  <si>
    <t>ICIC</t>
  </si>
  <si>
    <t>Annual Credit Plan - Achievements of Meghalaya in the FY2017-2018 as on date 31-03-2018</t>
  </si>
  <si>
    <t>(Amt in lakhs)</t>
  </si>
  <si>
    <t>Agri AC No</t>
  </si>
  <si>
    <t>Agriculture &amp; Allied Activities</t>
  </si>
  <si>
    <t>Public Banks - Sub Total</t>
  </si>
  <si>
    <t>Private Banks - Sub Total</t>
  </si>
  <si>
    <t>RRBs - Sub Total</t>
  </si>
  <si>
    <t>Cooperative Banks - Sub Total</t>
  </si>
  <si>
    <t>All Banks - Total</t>
  </si>
  <si>
    <t>MSME AC No</t>
  </si>
  <si>
    <t>MSME</t>
  </si>
  <si>
    <t>Performance Under NRLM of Meghalaya in the FY2017-2018 as on date 31-03-2018</t>
  </si>
  <si>
    <t>Target</t>
  </si>
  <si>
    <t>Application Received</t>
  </si>
  <si>
    <t>Sanctioned Number</t>
  </si>
  <si>
    <t>Sanctioned Amount</t>
  </si>
  <si>
    <t>Disbursed Number</t>
  </si>
  <si>
    <t>Disbursed Amount</t>
  </si>
  <si>
    <t>Pending Sanction</t>
  </si>
  <si>
    <t>Pending Disbursed</t>
  </si>
  <si>
    <t>Returned/ Reject</t>
  </si>
  <si>
    <t>Performance Under PMEGP of Meghalaya in the FY2017-2018 as on date 31-03-2018</t>
  </si>
  <si>
    <t>JCUB</t>
  </si>
  <si>
    <t>Co-op</t>
  </si>
  <si>
    <t>S</t>
  </si>
  <si>
    <t>Other Priority Sector AC No</t>
  </si>
  <si>
    <t>Other Priority Sector</t>
  </si>
  <si>
    <t>Total Priority AC No</t>
  </si>
  <si>
    <t>Priority - Sub Total</t>
  </si>
  <si>
    <t>Non Priority Amt</t>
  </si>
  <si>
    <t>Total AC No</t>
  </si>
  <si>
    <t>Total Amount</t>
  </si>
  <si>
    <t>Performance Under Annual Credit Plan of Meghalaya in the FY2017-2018 as on 31-12-2017</t>
  </si>
  <si>
    <t>Agriculture Commit</t>
  </si>
  <si>
    <t>Agriculture Achieve</t>
  </si>
  <si>
    <t>Croploan Commit</t>
  </si>
  <si>
    <t>Croploan Achieve</t>
  </si>
  <si>
    <t>Croploan %</t>
  </si>
  <si>
    <t>Industry Commit</t>
  </si>
  <si>
    <t>Industry Achieve</t>
  </si>
  <si>
    <t>Industry %</t>
  </si>
  <si>
    <t>Services Commit</t>
  </si>
  <si>
    <t>Services Achieve</t>
  </si>
  <si>
    <t>Services %</t>
  </si>
  <si>
    <t>Total Commit</t>
  </si>
  <si>
    <t>Total Achieve</t>
  </si>
  <si>
    <t>Total %</t>
  </si>
  <si>
    <t>PRIVATE</t>
  </si>
  <si>
    <t>COOP</t>
  </si>
  <si>
    <t>AND</t>
  </si>
  <si>
    <t>Non Priority</t>
  </si>
  <si>
    <t>Annual Credit Plan - Targets of Meghalaya in the Year 2018 as on Date 31-12-2018</t>
  </si>
  <si>
    <t>Current Year Deposit Number</t>
  </si>
  <si>
    <t>Current Year Deposit Amount</t>
  </si>
  <si>
    <t>Current Year Credit Linkage Under NRLM Number</t>
  </si>
  <si>
    <t>Current Year Credit Linkage Under NRLM Amount</t>
  </si>
  <si>
    <t>Current Year Credit Linkage Direct SHG Number</t>
  </si>
  <si>
    <t>Current Year Credit Linkage Direct SHG Amount</t>
  </si>
  <si>
    <t>Current Year Credit linkage Total Number</t>
  </si>
  <si>
    <t>Current Year Credit linkage Total Amount</t>
  </si>
  <si>
    <t>Cumilative Position Deposit Number</t>
  </si>
  <si>
    <t>Cumilative Position Deposit linkage Amount</t>
  </si>
  <si>
    <t>Cumilative Position Credit Linkage Under NRLM Number</t>
  </si>
  <si>
    <t>Cumilative Position Credit Linkage Under NRLM Amount</t>
  </si>
  <si>
    <t>Cumilative Position Credit Linkage Direct SHG Number</t>
  </si>
  <si>
    <t>Cumilative Position Credit Linkage Direct SHG Amount</t>
  </si>
  <si>
    <t>Cumilative Position Credit linkage Total Number</t>
  </si>
  <si>
    <t>Cumilative Position Credit linkage Total Amount</t>
  </si>
  <si>
    <t>SS</t>
  </si>
  <si>
    <t>Financing Under Joint Liabilities Group Scheme of Meghalaya in the FY2017-2018 as on date 31-03-2018</t>
  </si>
  <si>
    <t>Current Year Deposit linkages Number</t>
  </si>
  <si>
    <t>Current Year Deposit linkage Amount</t>
  </si>
  <si>
    <t>Current Year Credit Linkage Number</t>
  </si>
  <si>
    <t>Current Year Credit Linkage Amount</t>
  </si>
  <si>
    <t>Cumilative Position Deposit linkages Number</t>
  </si>
  <si>
    <t>Cumilative Position Credit Linkage Number</t>
  </si>
  <si>
    <t>Cumilative Position Credit Linkage Amount</t>
  </si>
  <si>
    <t>Financing Under Kisan Credit Card(KCC) of Meghalaya in the Year 2017-2018 and Quarter 4</t>
  </si>
  <si>
    <t>(Rs. In Lakhs)</t>
  </si>
  <si>
    <t>Current Year Number of Cards issued</t>
  </si>
  <si>
    <t>Current Year Limit Sanctioned</t>
  </si>
  <si>
    <t>Cumilative Position Number of Cards issued</t>
  </si>
  <si>
    <t>Cumilative Position Limit Sanctioned</t>
  </si>
  <si>
    <t>Financing Under BAKIJAI cases of Meghalaya in the FY2017-2018 as on date 31-03-2018</t>
  </si>
  <si>
    <t>Number of Pending Cases At the Begining Of the Quarter</t>
  </si>
  <si>
    <t>Amount of Pending Cases At the Begining Of the Quarter</t>
  </si>
  <si>
    <t>Number of Cases add during The Quarter</t>
  </si>
  <si>
    <t>Amount of Casses Add during the Quarter</t>
  </si>
  <si>
    <t>Number of Cases Settled during The Quarter</t>
  </si>
  <si>
    <t>Amount of Cases settled during the quarter</t>
  </si>
  <si>
    <t>Number of Pending Cases at the close of the Quarter</t>
  </si>
  <si>
    <t>Amount of Pending Cases at the clase of the Quarter</t>
  </si>
  <si>
    <t>Recovery Position Under PMEGP of Meghalaya in the FY2017-2018 as on date 31-03-2018</t>
  </si>
  <si>
    <t>Number Of Account</t>
  </si>
  <si>
    <t>Total Outstanding</t>
  </si>
  <si>
    <t>Recovery %</t>
  </si>
  <si>
    <t>Overdues</t>
  </si>
  <si>
    <t>Recovery Position Under SGSY/NRLM in the FY2017-2018 as on date 31-03-2018</t>
  </si>
  <si>
    <t>Details of Advances to Sensitive Sector of Meghalaya in the FY2017-2018 as on date 31-03-2018</t>
  </si>
  <si>
    <t>Minority community No</t>
  </si>
  <si>
    <t>Minority Community Amount</t>
  </si>
  <si>
    <t>SC/ST No</t>
  </si>
  <si>
    <t>SC/ST Amount</t>
  </si>
  <si>
    <t>Women Benificiaries No</t>
  </si>
  <si>
    <t>Women Benificiaries Amount</t>
  </si>
  <si>
    <t>Physically Handicapped No</t>
  </si>
  <si>
    <t>Physically Handicapped Amount</t>
  </si>
  <si>
    <t>Financing Under Housing Scheme of Meghalaya in the FY2017-2018 as on date 31-03-2018</t>
  </si>
  <si>
    <t>Urban Number</t>
  </si>
  <si>
    <t>Urban Amount</t>
  </si>
  <si>
    <t>Semi Urban Number</t>
  </si>
  <si>
    <t>Semi Urban Amount</t>
  </si>
  <si>
    <t>Rural Number</t>
  </si>
  <si>
    <t>Rural Amount</t>
  </si>
  <si>
    <t>Total Number</t>
  </si>
  <si>
    <t>Progress under Financial Inclusion:: Opening of No Frills A/C of Meghalaya in the FY2017-2018 as on date 31-03-2018</t>
  </si>
  <si>
    <t>Current Quarter Number of A/C</t>
  </si>
  <si>
    <t>Cumulative Position No of A/C</t>
  </si>
  <si>
    <t>OD Number</t>
  </si>
  <si>
    <t>OD Amount</t>
  </si>
  <si>
    <t>PublIC</t>
  </si>
  <si>
    <t>Details Of Special Scheme of Meghalaya in the FY2017-2018 as on date 31-03-2018</t>
  </si>
  <si>
    <t>Education Loan No</t>
  </si>
  <si>
    <t>Education Loan Amount</t>
  </si>
  <si>
    <t>Agri-Clinic Agri Business cntre No</t>
  </si>
  <si>
    <t>Agri-Clinic Agri Business cntre Amount</t>
  </si>
  <si>
    <t>Dairy Entreprenurs Development Scheme No</t>
  </si>
  <si>
    <t>Dairy Entreprenurs Development Scheme Amount</t>
  </si>
  <si>
    <t>Rural Go Down No</t>
  </si>
  <si>
    <t>Rural Go Down Amount</t>
  </si>
  <si>
    <t>Cold Storage No</t>
  </si>
  <si>
    <t>Cold Storage Amount</t>
  </si>
  <si>
    <t>Dairy/Poultry Venture No</t>
  </si>
  <si>
    <t>Dairy/Poultry Venture Amount</t>
  </si>
  <si>
    <t>Venture Capital for Agri No</t>
  </si>
  <si>
    <t>Venture Capital for Agri Amount</t>
  </si>
  <si>
    <t>Achievement no. of Micro</t>
  </si>
  <si>
    <t>Achievement amt of Micro</t>
  </si>
  <si>
    <t>O/S No. of Micro</t>
  </si>
  <si>
    <t>O/S Amt of Micro</t>
  </si>
  <si>
    <t>Achievement No. of Small</t>
  </si>
  <si>
    <t>Achievement Amt of Small</t>
  </si>
  <si>
    <t>O/S No. of Small</t>
  </si>
  <si>
    <t>O/S Amt of Small</t>
  </si>
  <si>
    <t>Achievement No. of Medium</t>
  </si>
  <si>
    <t>Achievement Amt of Medium</t>
  </si>
  <si>
    <t>O/S No. of Medium</t>
  </si>
  <si>
    <t>O/S Amt of Medium</t>
  </si>
  <si>
    <t>SME Achievement during the Qtr</t>
  </si>
  <si>
    <t>Total O/S at the end of Qtr</t>
  </si>
  <si>
    <t>Women Lending Number</t>
  </si>
  <si>
    <t>Women Lending Amount</t>
  </si>
  <si>
    <t>Women Out standing Number</t>
  </si>
  <si>
    <t>Women Out standing Amount</t>
  </si>
  <si>
    <t>SC Lending Number</t>
  </si>
  <si>
    <t>SC Lending Amount</t>
  </si>
  <si>
    <t>SC Out standing Number</t>
  </si>
  <si>
    <t>SC Out standing Amount</t>
  </si>
  <si>
    <t>ST Lending Number</t>
  </si>
  <si>
    <t>ST Lending Amount</t>
  </si>
  <si>
    <t>ST Outstanding Number</t>
  </si>
  <si>
    <t>ST Outstanding Amount</t>
  </si>
  <si>
    <t>Phy. Handi capped Lending Number</t>
  </si>
  <si>
    <t>Phy. Handi capped Lending Amount</t>
  </si>
  <si>
    <t>Phy. Handi capped Out standing Number</t>
  </si>
  <si>
    <t>Phy. Handi capped Out standing Amount</t>
  </si>
  <si>
    <t>Total Lending Number</t>
  </si>
  <si>
    <t>Total Lending Amount</t>
  </si>
  <si>
    <t>Total Out standing Number</t>
  </si>
  <si>
    <t>Total Out standing Amount</t>
  </si>
  <si>
    <t>Advances Details of Minority Community of Meghalaya in the FY2017-2018 as on date 31-03-2018</t>
  </si>
  <si>
    <t>Lending Number of Muslim</t>
  </si>
  <si>
    <t>Lending Amount of Muslim</t>
  </si>
  <si>
    <t>Outstanding Number of Muslim</t>
  </si>
  <si>
    <t>Outstanding Amount of Muslim</t>
  </si>
  <si>
    <t>Lending Number of Christian</t>
  </si>
  <si>
    <t>Lending Amount of Chriatian</t>
  </si>
  <si>
    <t>Outstanding Number of Christian</t>
  </si>
  <si>
    <t>Outstanding Amount of Christian</t>
  </si>
  <si>
    <t>Lending Number of Sikh</t>
  </si>
  <si>
    <t>Lending Amount of Sikh</t>
  </si>
  <si>
    <t>Outstanding Number of Sikh</t>
  </si>
  <si>
    <t>Outstanding Amount of Sikh</t>
  </si>
  <si>
    <t>Lending Number of Budhist</t>
  </si>
  <si>
    <t>Lending Amount of Budhist</t>
  </si>
  <si>
    <t>Outstanding Number of Budhist</t>
  </si>
  <si>
    <t>Outstanding Amount of Budhist</t>
  </si>
  <si>
    <t>Lending Number of Zoroastrian</t>
  </si>
  <si>
    <t>Lending Amount of Zoroastrian</t>
  </si>
  <si>
    <t>Outstanding Number of Zoroastrian</t>
  </si>
  <si>
    <t>Outstanding Amount of Zoroastrian</t>
  </si>
  <si>
    <t>Lending Number of Jain</t>
  </si>
  <si>
    <t>Lending Amount of Jain</t>
  </si>
  <si>
    <t>Outstanding Number of Jain</t>
  </si>
  <si>
    <t>Outstanding Amount of Jain</t>
  </si>
  <si>
    <t>Total Lending No</t>
  </si>
  <si>
    <t>Total Lending Amt</t>
  </si>
  <si>
    <t>Total Outstanding No</t>
  </si>
  <si>
    <t>Total Outstanding Amt</t>
  </si>
  <si>
    <t>o</t>
  </si>
  <si>
    <t>Education Loan Scheme of Meghalaya in the FY2017-2018 as on date 31-03-2018</t>
  </si>
  <si>
    <t>Target Amount</t>
  </si>
  <si>
    <t>Sanctione No</t>
  </si>
  <si>
    <t>Disbursed No</t>
  </si>
  <si>
    <t>Cumulative No</t>
  </si>
  <si>
    <t>Cumulative Amount</t>
  </si>
  <si>
    <t>NPA No</t>
  </si>
  <si>
    <t>NPA Amount</t>
  </si>
  <si>
    <t>Agl &amp; Allied Target amt</t>
  </si>
  <si>
    <t>Agl &amp; Allied Achv amt</t>
  </si>
  <si>
    <t>Agl &amp; Allied OS No</t>
  </si>
  <si>
    <t>Agl &amp; Allied OS amt</t>
  </si>
  <si>
    <t>MSE Target Amt</t>
  </si>
  <si>
    <t>SME Achievement  Amt</t>
  </si>
  <si>
    <t>Education Target Amt</t>
  </si>
  <si>
    <t>Education Achv No</t>
  </si>
  <si>
    <t>Education Achv Amt</t>
  </si>
  <si>
    <t>Education OS No</t>
  </si>
  <si>
    <t>Education OS Amt</t>
  </si>
  <si>
    <t>Housing Target Amt</t>
  </si>
  <si>
    <t>Housing OS No</t>
  </si>
  <si>
    <t>Housing OS Amt</t>
  </si>
  <si>
    <t>Other Target Amt</t>
  </si>
  <si>
    <t>Other Achv No</t>
  </si>
  <si>
    <t>Other OS No</t>
  </si>
  <si>
    <t>Other OS Amt</t>
  </si>
  <si>
    <t>Total Target Amt</t>
  </si>
  <si>
    <t>Total Achv No</t>
  </si>
  <si>
    <t>Total Achv Amt</t>
  </si>
  <si>
    <t>Total OS No</t>
  </si>
  <si>
    <t>Total OS Amt</t>
  </si>
  <si>
    <t>coop</t>
  </si>
  <si>
    <t>total</t>
  </si>
  <si>
    <t>Performance Position Under TRANSPORT OPERATOR Scheme in the Year 2017-2018 and Quarter 4</t>
  </si>
  <si>
    <t>State</t>
  </si>
  <si>
    <t>Name of Bank</t>
  </si>
  <si>
    <t>PMSBY</t>
  </si>
  <si>
    <t>PMJJBY</t>
  </si>
  <si>
    <t>APY</t>
  </si>
  <si>
    <t>TOTAL</t>
  </si>
  <si>
    <t>Meghalaya</t>
  </si>
  <si>
    <t>Allahabad Bank</t>
  </si>
  <si>
    <t>Andhra Bank</t>
  </si>
  <si>
    <t>Bank of Baroda</t>
  </si>
  <si>
    <t>Bank of India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</si>
  <si>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</si>
  <si>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</si>
  <si>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</si>
  <si>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</si>
  <si>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</si>
  <si>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</si>
  <si>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</si>
  <si>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&amp; Sind Bank</t>
  </si>
  <si>
    <t>Punjab National Bank</t>
  </si>
  <si>
    <t>State Bank of India</t>
  </si>
  <si>
    <t>Syndicate Bank</t>
  </si>
  <si>
    <t>Union Bank of India</t>
  </si>
  <si>
    <t>United Bank of India</t>
  </si>
  <si>
    <t>Vijaya Bank</t>
  </si>
  <si>
    <t>Meghalaya Rural Bank</t>
  </si>
  <si>
    <t>South Indian Bank</t>
  </si>
  <si>
    <t>Private Sector</t>
  </si>
  <si>
    <t>CORP</t>
  </si>
  <si>
    <t>MRB</t>
  </si>
  <si>
    <t>Meghalaya - Account Opening &amp; Aadhaar Statistics</t>
  </si>
  <si>
    <t>S. No.</t>
  </si>
  <si>
    <t>No. of  Accounts</t>
  </si>
  <si>
    <t>AADHAR Seeded</t>
  </si>
  <si>
    <t>Rupay-Card Issued</t>
  </si>
  <si>
    <t>Rupay cards pins  delivered</t>
  </si>
  <si>
    <t xml:space="preserve"> Rupay cards activated</t>
  </si>
  <si>
    <t>Axis Bank Ltd</t>
  </si>
  <si>
    <t>Bank of Maharashtra</t>
  </si>
  <si>
    <t>Federal Bank Ltd</t>
  </si>
  <si>
    <t>HDFC Bank Ltd</t>
  </si>
  <si>
    <t>ICICI Bank Ltd</t>
  </si>
  <si>
    <t>IDBI Bank Ltd.</t>
  </si>
  <si>
    <t>IndusInd Bank Ltd</t>
  </si>
  <si>
    <t>Kotak Mahindra Bank Ltd</t>
  </si>
  <si>
    <t>Oriental Bank of Commer</t>
  </si>
  <si>
    <t>South Indian Bank Ltd</t>
  </si>
  <si>
    <t>UCO Bank</t>
  </si>
  <si>
    <t>Yes Bank Ltd</t>
  </si>
  <si>
    <t>Meghalaya Co-op A Bank</t>
  </si>
  <si>
    <t> </t>
  </si>
  <si>
    <t>s</t>
  </si>
  <si>
    <t>Prime Minister Social Security Scheme as on March 2018</t>
  </si>
  <si>
    <t>Pradhan Mantri Jan-Dhan Yojana as on March 2o18</t>
  </si>
  <si>
    <t>Position of FLCCS</t>
  </si>
  <si>
    <t>SR</t>
  </si>
  <si>
    <t>Name of District</t>
  </si>
  <si>
    <t>Location of FLCC</t>
  </si>
  <si>
    <t>Sponsoring Bank</t>
  </si>
  <si>
    <t>Date of opening</t>
  </si>
  <si>
    <t xml:space="preserve">Name of Contact official </t>
  </si>
  <si>
    <t>Contact Details</t>
  </si>
  <si>
    <t>Remarks</t>
  </si>
  <si>
    <t>Tel</t>
  </si>
  <si>
    <t>email</t>
  </si>
  <si>
    <t>Address</t>
  </si>
  <si>
    <t>E.Khasi Hills</t>
  </si>
  <si>
    <t>10.08.2012</t>
  </si>
  <si>
    <t>Ms. V. Rotluangi</t>
  </si>
  <si>
    <t>vanchhawng.r@sbi.co.in</t>
  </si>
  <si>
    <t>SBI,Zonal Office, Shillong</t>
  </si>
  <si>
    <t>W.Khasi Hills</t>
  </si>
  <si>
    <t>28.09.2012</t>
  </si>
  <si>
    <t>Th. Tunglut Suan</t>
  </si>
  <si>
    <t>tunglut.suan@sbi.co.in</t>
  </si>
  <si>
    <t>SBI, Lead Bank, Nongstoin</t>
  </si>
  <si>
    <t>S.W Khasi Hills</t>
  </si>
  <si>
    <t>30.09.2013</t>
  </si>
  <si>
    <t>West Jaintia Hills</t>
  </si>
  <si>
    <t>15.12.2012</t>
  </si>
  <si>
    <t>Ranjit Barman</t>
  </si>
  <si>
    <t>ranjit.barman@sbi.co.in</t>
  </si>
  <si>
    <t>SBI, Zonal Office, Shillong</t>
  </si>
  <si>
    <t>East Jaintia Hills</t>
  </si>
  <si>
    <t>N.Garo Hills</t>
  </si>
  <si>
    <t>Samarendra Basumatary</t>
  </si>
  <si>
    <t>s.basumatary@sbi.co.in</t>
  </si>
  <si>
    <t>Lead Bank Office, Williamnagar</t>
  </si>
  <si>
    <t>E.Garo Hills</t>
  </si>
  <si>
    <t>20.08.2012</t>
  </si>
  <si>
    <t>W.Garo Hills</t>
  </si>
  <si>
    <t>16.08.2012</t>
  </si>
  <si>
    <t>K L Leivang</t>
  </si>
  <si>
    <t>k.leivang@sbi.co.in</t>
  </si>
  <si>
    <t>Lead Bank Office, Tura</t>
  </si>
  <si>
    <t>S.W Garo Hills</t>
  </si>
  <si>
    <t>S.Garo Hills</t>
  </si>
  <si>
    <t>30.11.2012</t>
  </si>
  <si>
    <t>Ri-Bhoi</t>
  </si>
  <si>
    <t>27.08.2012</t>
  </si>
  <si>
    <t>Position of RSETI</t>
  </si>
  <si>
    <t>Location of RSETI</t>
  </si>
  <si>
    <t>Mawphlang</t>
  </si>
  <si>
    <t>20.05.2015</t>
  </si>
  <si>
    <t>Bishworjit Ningthoujam</t>
  </si>
  <si>
    <t>pnbrsetieastkhasihill@gmail.com</t>
  </si>
  <si>
    <t>Mawphlang, EKH Dt</t>
  </si>
  <si>
    <t>Nongstoin</t>
  </si>
  <si>
    <t>22.02.2014</t>
  </si>
  <si>
    <t>Erming Nengnong</t>
  </si>
  <si>
    <t>mrbrseti123@gmail.com</t>
  </si>
  <si>
    <t>Nongstoin Branch</t>
  </si>
  <si>
    <t>Willamnagar</t>
  </si>
  <si>
    <t>10.01.2014</t>
  </si>
  <si>
    <t>S.S.D.Sangma</t>
  </si>
  <si>
    <t xml:space="preserve">shyangtho@gmail.com </t>
  </si>
  <si>
    <t>Williamnagar Branch</t>
  </si>
  <si>
    <t>Tura</t>
  </si>
  <si>
    <t>18.09.2013</t>
  </si>
  <si>
    <t>Pravakar Hajong</t>
  </si>
  <si>
    <t>pravakar.hajong@sbi.co.in</t>
  </si>
  <si>
    <t>C/o Bakdil,Dapokgre,Tura</t>
  </si>
  <si>
    <t>Umran</t>
  </si>
  <si>
    <t>D Passah</t>
  </si>
  <si>
    <t>sbi.rseti20umran@gmail.com&gt;</t>
  </si>
  <si>
    <t xml:space="preserve">Umran, Ribhoi </t>
  </si>
  <si>
    <t xml:space="preserve">          Quarter ended March 2018                                                                                                                              Annex XIV</t>
  </si>
  <si>
    <t xml:space="preserve">                         Quarter ended March 2018                                                                                                                                                                                                          Annex XIV                                                                                                                                                                                            </t>
  </si>
  <si>
    <t>Sl. No.</t>
  </si>
  <si>
    <t xml:space="preserve"> No of Rural branch</t>
  </si>
  <si>
    <t>No of Camps Held during the Quarter</t>
  </si>
  <si>
    <t xml:space="preserve"> No. of literacy camps  as per RBI guidelines using standardized financial literacy material of RBI</t>
  </si>
  <si>
    <t xml:space="preserve">No. of persons participated </t>
  </si>
  <si>
    <t>Out of persons participated, no. of persons already having bank account at the time of attending the camp</t>
  </si>
  <si>
    <t>Out of persons participated, no. of persons opened bank account after attending the camp</t>
  </si>
  <si>
    <t>No. of Camps held upto last Quarter</t>
  </si>
  <si>
    <t>DENA</t>
  </si>
  <si>
    <t>`0</t>
  </si>
  <si>
    <t>P&amp;S Bank</t>
  </si>
  <si>
    <t>Public Sector</t>
  </si>
  <si>
    <t>BAN</t>
  </si>
  <si>
    <t>INDUSIND</t>
  </si>
  <si>
    <t>KOTAK</t>
  </si>
  <si>
    <t>RRB Total</t>
  </si>
  <si>
    <t>Co-op Total</t>
  </si>
  <si>
    <t>All Banks Total</t>
  </si>
  <si>
    <t>Position of FLC held in the State of Meghalaya  for the Qtr ended March  2018</t>
  </si>
  <si>
    <t>District Name</t>
  </si>
  <si>
    <t>Lead Bank Name</t>
  </si>
  <si>
    <t>DCC Meeting First Quarter</t>
  </si>
  <si>
    <t>DCC Meeting Second Quarter</t>
  </si>
  <si>
    <t>DCC Meeting Third Quarter</t>
  </si>
  <si>
    <t>DCC Meeting Fourth Quarter</t>
  </si>
  <si>
    <t>DLRC Meeting First Quarter</t>
  </si>
  <si>
    <t>DLRC Meeting Second Quarter</t>
  </si>
  <si>
    <t>DLRC Meeting Third Quarter</t>
  </si>
  <si>
    <t>DLRC Meeting Fourth Quarter</t>
  </si>
  <si>
    <t>23/08/2017</t>
  </si>
  <si>
    <t>15/12/2017</t>
  </si>
  <si>
    <t>28/03/2018</t>
  </si>
  <si>
    <t>21/09/2017</t>
  </si>
  <si>
    <t>20/12/2017</t>
  </si>
  <si>
    <t>27/0320/18</t>
  </si>
  <si>
    <t>15/09/2017</t>
  </si>
  <si>
    <t>14/03/2018</t>
  </si>
  <si>
    <t>16/03/2018</t>
  </si>
  <si>
    <t>19/09/2017</t>
  </si>
  <si>
    <t>21/11/2017</t>
  </si>
  <si>
    <t>23/03/2017</t>
  </si>
  <si>
    <t>22/09/2017</t>
  </si>
  <si>
    <t>20/03/2018</t>
  </si>
  <si>
    <t>23/03/2018</t>
  </si>
  <si>
    <t>25/08/2017</t>
  </si>
  <si>
    <t>14/12/2017</t>
  </si>
  <si>
    <t>27/03/2018</t>
  </si>
  <si>
    <t>20/09/2017</t>
  </si>
  <si>
    <t>Ribhoi</t>
  </si>
  <si>
    <t>17/08/2017</t>
  </si>
  <si>
    <t>21/03/2018</t>
  </si>
  <si>
    <t>16/05/2018</t>
  </si>
  <si>
    <t>23/05/2018</t>
  </si>
  <si>
    <t>District</t>
  </si>
  <si>
    <t>Current C:D Ratio</t>
  </si>
  <si>
    <t>Previous Quarter C:D Ratio</t>
  </si>
  <si>
    <t>Population</t>
  </si>
  <si>
    <t>Per Capita Credit</t>
  </si>
  <si>
    <t>LIST OF PARTICIPANTS IN THE SLBC (MEGHALAYA) DEC, 2017 QUARTER MEETING</t>
  </si>
  <si>
    <t>04.04.2018</t>
  </si>
  <si>
    <t>(I)</t>
  </si>
  <si>
    <t xml:space="preserve"> State &amp; Central Government Officials</t>
  </si>
  <si>
    <t>Shri Y. Tsering</t>
  </si>
  <si>
    <t>Chief Secretary</t>
  </si>
  <si>
    <t>GOM</t>
  </si>
  <si>
    <t>Shri. P.  K. Agrahari</t>
  </si>
  <si>
    <t>Secrectary, (Finance)</t>
  </si>
  <si>
    <t>B.Mawlong</t>
  </si>
  <si>
    <t>Jt Secy , Agri .Deptt</t>
  </si>
  <si>
    <t>Gom</t>
  </si>
  <si>
    <t>J V lyngdoh</t>
  </si>
  <si>
    <t xml:space="preserve">Addl C E PWD </t>
  </si>
  <si>
    <t>Smt P Soh</t>
  </si>
  <si>
    <t>Asstt Registrar of Co op Societies</t>
  </si>
  <si>
    <t>Smt S. Sangma</t>
  </si>
  <si>
    <t>Ro, Agri Deptt</t>
  </si>
  <si>
    <t>Shri  S Kharmawlong</t>
  </si>
  <si>
    <t>SO, Agri Deptt</t>
  </si>
  <si>
    <t>Shri I  Z Wreang</t>
  </si>
  <si>
    <t>ADCI,DCI</t>
  </si>
  <si>
    <t>D.Kharjana</t>
  </si>
  <si>
    <t>DD(P), DCI</t>
  </si>
  <si>
    <t>B.Warlaithma</t>
  </si>
  <si>
    <t>ARO Finance</t>
  </si>
  <si>
    <t>Wanshimti Nongkynrih</t>
  </si>
  <si>
    <t>N Tariang</t>
  </si>
  <si>
    <t>Jt Director Inst. Finance</t>
  </si>
  <si>
    <t>R.D Rngad</t>
  </si>
  <si>
    <t>SRO,Finance</t>
  </si>
  <si>
    <t>Azean F B Sangma</t>
  </si>
  <si>
    <t>Pangseng M Sangma</t>
  </si>
  <si>
    <t>Smt E Pasi</t>
  </si>
  <si>
    <t>RO, Finance</t>
  </si>
  <si>
    <t>Sri S G Kharjana</t>
  </si>
  <si>
    <t>State Mission Manager, NULM, MUDA</t>
  </si>
  <si>
    <t>Sri Ronald Kynta</t>
  </si>
  <si>
    <t>State Mission Manager, FI, MUDA</t>
  </si>
  <si>
    <t>Sri S F Lyngdoh</t>
  </si>
  <si>
    <t>Chief Operating Officer, MSRLS</t>
  </si>
  <si>
    <t>Sri Jonathan Rymbai</t>
  </si>
  <si>
    <t>State Mission Manager, PMFI</t>
  </si>
  <si>
    <t>Shri D Chetia</t>
  </si>
  <si>
    <t>DM (IT) HUDCO</t>
  </si>
  <si>
    <t>GOI</t>
  </si>
  <si>
    <t>Larisa Mawroh</t>
  </si>
  <si>
    <t>State Mission Manager, MUDA</t>
  </si>
  <si>
    <t>L.L.Shangpliang</t>
  </si>
  <si>
    <t>Deputy Secy, Law Deptt</t>
  </si>
  <si>
    <t>(II)</t>
  </si>
  <si>
    <t>RBI, NABARD, SIDBI</t>
  </si>
  <si>
    <t>Sri.Anurag Asthana</t>
  </si>
  <si>
    <t>General Manager</t>
  </si>
  <si>
    <t>RBI</t>
  </si>
  <si>
    <t>Sri L Hangmuanthang</t>
  </si>
  <si>
    <t>AGM</t>
  </si>
  <si>
    <t>Smt.E.Tariang</t>
  </si>
  <si>
    <t>NABARD</t>
  </si>
  <si>
    <t xml:space="preserve">Shri. G R Teron </t>
  </si>
  <si>
    <t>OIC</t>
  </si>
  <si>
    <t>SIDBI</t>
  </si>
  <si>
    <t>Shri. Radhey .S Baid</t>
  </si>
  <si>
    <t>Manager</t>
  </si>
  <si>
    <t>(III)</t>
  </si>
  <si>
    <t>BANKS/Others</t>
  </si>
  <si>
    <t>ShriDilip Guha</t>
  </si>
  <si>
    <t xml:space="preserve">Chairman </t>
  </si>
  <si>
    <t>Smt C Marbaniang</t>
  </si>
  <si>
    <t>GM</t>
  </si>
  <si>
    <t>k.k Gupta</t>
  </si>
  <si>
    <t>RM</t>
  </si>
  <si>
    <t>Jwala Pd Shaw</t>
  </si>
  <si>
    <t>CM</t>
  </si>
  <si>
    <t>Allahabad</t>
  </si>
  <si>
    <t>Shailendra Kumar Mishra</t>
  </si>
  <si>
    <t>BM</t>
  </si>
  <si>
    <t xml:space="preserve">Andhra </t>
  </si>
  <si>
    <t>Mrigank Sherhar</t>
  </si>
  <si>
    <t>AM</t>
  </si>
  <si>
    <t>U S Rao</t>
  </si>
  <si>
    <t>Vanlalzarzokima</t>
  </si>
  <si>
    <t>C G Maurya</t>
  </si>
  <si>
    <t>R K  Poddar</t>
  </si>
  <si>
    <t>Salma S Siddique</t>
  </si>
  <si>
    <t>Bhaskar Goswami</t>
  </si>
  <si>
    <t>S Choudhury</t>
  </si>
  <si>
    <t>Shahnawaz Ansew</t>
  </si>
  <si>
    <t>D Talukdar</t>
  </si>
  <si>
    <t>M. Rishila</t>
  </si>
  <si>
    <t>S Thangsing</t>
  </si>
  <si>
    <t>Gulzar Hussain</t>
  </si>
  <si>
    <t>AVP</t>
  </si>
  <si>
    <t xml:space="preserve">AXIS </t>
  </si>
  <si>
    <t>A Sarkar</t>
  </si>
  <si>
    <t>Aileen D Diengdoh</t>
  </si>
  <si>
    <t>Chief Manager</t>
  </si>
  <si>
    <t>Arun M  James</t>
  </si>
  <si>
    <t>Christina LD Momin</t>
  </si>
  <si>
    <t>Union Bank</t>
  </si>
  <si>
    <t>Arnab Barkakaty</t>
  </si>
  <si>
    <t>Simran</t>
  </si>
  <si>
    <t>Sr officer</t>
  </si>
  <si>
    <t>Pradyut Deka</t>
  </si>
  <si>
    <t>Santanu Banerjee</t>
  </si>
  <si>
    <t>SBM</t>
  </si>
  <si>
    <t>Syndicate</t>
  </si>
  <si>
    <t>Rites Bhagat</t>
  </si>
  <si>
    <t>Sr Manager</t>
  </si>
  <si>
    <t>Dipankar Roy</t>
  </si>
  <si>
    <t>Roshan Thapa</t>
  </si>
  <si>
    <t>Cluster Head</t>
  </si>
  <si>
    <t>Chandan Passi</t>
  </si>
  <si>
    <t xml:space="preserve">BM </t>
  </si>
  <si>
    <t>Shri Gopal Purgayasia</t>
  </si>
  <si>
    <t>Asst Vice President</t>
  </si>
  <si>
    <t>Dipjit Talukdar</t>
  </si>
  <si>
    <t>Bandhan Bank</t>
  </si>
  <si>
    <t>Satyabala Dey</t>
  </si>
  <si>
    <t>P Rymmai</t>
  </si>
  <si>
    <t>R Burman</t>
  </si>
  <si>
    <t>Manger, LDM</t>
  </si>
  <si>
    <t>Ribhoi, E. J Hills &amp;W. J Hills</t>
  </si>
  <si>
    <t>Th Tunglut</t>
  </si>
  <si>
    <t>CM, SBI,  Lead Bank</t>
  </si>
  <si>
    <t>West &amp; SWK Hills Dt</t>
  </si>
  <si>
    <t>K Leivang</t>
  </si>
  <si>
    <t xml:space="preserve">South West&amp; South West Garo </t>
  </si>
  <si>
    <t>V Rotluangi</t>
  </si>
  <si>
    <t>Manager, Lead Bank</t>
  </si>
  <si>
    <t>East Khasi Hills Dt</t>
  </si>
  <si>
    <t>S Basumatary</t>
  </si>
  <si>
    <t>East &amp; North Garo Hills DT</t>
  </si>
  <si>
    <t>B.kharbithai</t>
  </si>
  <si>
    <t>A .O (D)</t>
  </si>
  <si>
    <t>New India Assurence Co . Ltd</t>
  </si>
  <si>
    <t>Sarat Kalita</t>
  </si>
  <si>
    <t>State Director, RSETI</t>
  </si>
  <si>
    <t>NACER</t>
  </si>
  <si>
    <t>(IV)</t>
  </si>
  <si>
    <t>CONVENER</t>
  </si>
  <si>
    <t>Smt Anjali Lyndem</t>
  </si>
  <si>
    <t>DGM (FI&amp;FM)</t>
  </si>
  <si>
    <t>Sri Gangashetty Vijay Kumar</t>
  </si>
  <si>
    <t>AGM &amp; SLBC Convener</t>
  </si>
  <si>
    <t>D.N Konwar</t>
  </si>
  <si>
    <t>Shri. Komanly Khongwar</t>
  </si>
  <si>
    <t>Smt I Wanswet</t>
  </si>
  <si>
    <t>Asstt</t>
  </si>
  <si>
    <t>Vijaya Lakshmi</t>
  </si>
  <si>
    <t>Shri Dipankar Dutta</t>
  </si>
  <si>
    <t xml:space="preserve">Total </t>
  </si>
  <si>
    <t xml:space="preserve">Grand </t>
  </si>
  <si>
    <t>West Jaintia hills</t>
  </si>
  <si>
    <t>East Jaintia hills</t>
  </si>
  <si>
    <t>West Khasi Hills</t>
  </si>
  <si>
    <t>East Garo Hills</t>
  </si>
  <si>
    <t>South West Garo hills</t>
  </si>
  <si>
    <t>East Khasi Hills</t>
  </si>
  <si>
    <t>West Garo Hills</t>
  </si>
  <si>
    <t>South West Khasi Hills</t>
  </si>
  <si>
    <t>South Garo Hills</t>
  </si>
  <si>
    <t>North Garo Hills</t>
  </si>
  <si>
    <t>22/06/2018</t>
  </si>
  <si>
    <t>25/01/2018</t>
  </si>
  <si>
    <t>20/06/2018</t>
  </si>
  <si>
    <t>24/01/2018</t>
  </si>
  <si>
    <t>29/06/2018</t>
  </si>
  <si>
    <t>23/06/2018</t>
  </si>
  <si>
    <t>Financial Inclusion Progress in opening of Banking outlet in villages having population &lt; 2000</t>
  </si>
  <si>
    <t>Annex B</t>
  </si>
  <si>
    <t>Statement of Progress during Quarter ended—March, 2018</t>
  </si>
  <si>
    <t>Name of state: Meghalaya</t>
  </si>
  <si>
    <t>Name of RBI Office: Shillong</t>
  </si>
  <si>
    <t>Sr No</t>
  </si>
  <si>
    <t>Name of Sch. Comm. Bank selected for allottment of villages &lt;2000 population</t>
  </si>
  <si>
    <t>No. of allotted village</t>
  </si>
  <si>
    <t>No. of villages where banking outlet opened upto the end of the quarter March-2018</t>
  </si>
  <si>
    <t>Covered by Branches</t>
  </si>
  <si>
    <t xml:space="preserve">BC </t>
  </si>
  <si>
    <t>Grand Total (5+10+11)</t>
  </si>
  <si>
    <t>Fixed location</t>
  </si>
  <si>
    <t>Banking through BC visits every week</t>
  </si>
  <si>
    <t>Banking through BC visits once in a fortnight</t>
  </si>
  <si>
    <t>Banking through BC visits more than once in a fortnight</t>
  </si>
  <si>
    <t>BCs-Sub total =6+7+8+9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</si>
  <si>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</si>
  <si>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</si>
  <si>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</si>
  <si>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</si>
  <si>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</si>
  <si>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</si>
  <si>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</si>
  <si>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</si>
  <si>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</si>
  <si>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</si>
  <si>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</si>
  <si>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</si>
  <si>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A1</t>
  </si>
  <si>
    <t>A2</t>
  </si>
  <si>
    <t>A3</t>
  </si>
  <si>
    <t>A4</t>
  </si>
  <si>
    <t>A5</t>
  </si>
  <si>
    <t>A6</t>
  </si>
  <si>
    <t>A7</t>
  </si>
  <si>
    <t>Total A</t>
  </si>
  <si>
    <t>B1</t>
  </si>
  <si>
    <t>B2</t>
  </si>
  <si>
    <t>B3</t>
  </si>
  <si>
    <t>Total B</t>
  </si>
  <si>
    <t>C1</t>
  </si>
  <si>
    <t>C2</t>
  </si>
  <si>
    <t>Total C</t>
  </si>
  <si>
    <t>D1</t>
  </si>
  <si>
    <t>D2</t>
  </si>
  <si>
    <t>D3</t>
  </si>
  <si>
    <t>D4</t>
  </si>
  <si>
    <t>D5</t>
  </si>
  <si>
    <t>D6</t>
  </si>
  <si>
    <t>Total D</t>
  </si>
  <si>
    <t>E1</t>
  </si>
  <si>
    <t>E2</t>
  </si>
  <si>
    <t>E3</t>
  </si>
  <si>
    <t>E4</t>
  </si>
  <si>
    <t>E5</t>
  </si>
  <si>
    <t>E6</t>
  </si>
  <si>
    <t>E7</t>
  </si>
  <si>
    <t>E8</t>
  </si>
  <si>
    <t>Total E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</si>
  <si>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</si>
  <si>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</si>
  <si>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</si>
  <si>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</si>
  <si>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</si>
  <si>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</si>
  <si>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</si>
  <si>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</si>
  <si>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</si>
  <si>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</si>
  <si>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</si>
  <si>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</si>
  <si>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Total F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</si>
  <si>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</si>
  <si>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</si>
  <si>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</si>
  <si>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</si>
  <si>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</si>
  <si>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</si>
  <si>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</si>
  <si>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</si>
  <si>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</si>
  <si>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</si>
  <si>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</si>
  <si>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</si>
  <si>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VIJ</t>
  </si>
  <si>
    <t>Total G</t>
  </si>
  <si>
    <t>H1</t>
  </si>
  <si>
    <t>H2</t>
  </si>
  <si>
    <t>H3</t>
  </si>
  <si>
    <t xml:space="preserve">COR  </t>
  </si>
  <si>
    <t>H4</t>
  </si>
  <si>
    <t>H5</t>
  </si>
  <si>
    <t>H6</t>
  </si>
  <si>
    <t xml:space="preserve">IND </t>
  </si>
  <si>
    <t>H7</t>
  </si>
  <si>
    <t>H8</t>
  </si>
  <si>
    <t>H9</t>
  </si>
  <si>
    <t>H10</t>
  </si>
  <si>
    <t>H11</t>
  </si>
  <si>
    <t>Total H</t>
  </si>
  <si>
    <t>I1</t>
  </si>
  <si>
    <t>South West Garo Hills</t>
  </si>
  <si>
    <t>I2</t>
  </si>
  <si>
    <t>I3</t>
  </si>
  <si>
    <t>Total I</t>
  </si>
  <si>
    <t>J1</t>
  </si>
  <si>
    <t>J2</t>
  </si>
  <si>
    <t>Total J</t>
  </si>
  <si>
    <t>K1</t>
  </si>
  <si>
    <t>K2</t>
  </si>
  <si>
    <t>K3</t>
  </si>
  <si>
    <t>K4</t>
  </si>
  <si>
    <t>Total K</t>
  </si>
  <si>
    <t>Meghalaya Total (A to K)</t>
  </si>
  <si>
    <t>Gross NPA Amount</t>
  </si>
  <si>
    <t>Gross NPA %</t>
  </si>
  <si>
    <t>Mudra Scheme : Progress in Meghalaya in the FY 2017-18 as on 31-03-2018</t>
  </si>
  <si>
    <t>[Amount Rs. in Crore]</t>
  </si>
  <si>
    <t>Shishu</t>
  </si>
  <si>
    <t>Kishore</t>
  </si>
  <si>
    <t>Tarun</t>
  </si>
  <si>
    <t>(Loans up to Rs. 50,000)</t>
  </si>
  <si>
    <t>(Loans from Rs. 50,001 to Rs. 5.00 Lakh)</t>
  </si>
  <si>
    <t>(Loans from Rs. 5.00 to Rs. 10.00 Lakh)</t>
  </si>
  <si>
    <t>No Of A/Cs</t>
  </si>
  <si>
    <t>Sanctioned Amt</t>
  </si>
  <si>
    <t>Disbursement Amt</t>
  </si>
  <si>
    <t>IDBI Bank Limited</t>
  </si>
  <si>
    <t>Tptal</t>
  </si>
  <si>
    <t>Federal Bank</t>
  </si>
  <si>
    <t>ICICI Bank</t>
  </si>
  <si>
    <t>IndusInd Bank</t>
  </si>
  <si>
    <t>HDFC Bank</t>
  </si>
  <si>
    <t>Grand Total</t>
  </si>
  <si>
    <t>51-52</t>
  </si>
  <si>
    <t>District Wise Bank Branches Distribution in the State of Meghalaya as on 31/03/2018</t>
  </si>
  <si>
    <t>Public Sector Bank Branch</t>
  </si>
  <si>
    <t>Private Sector Bank Branch</t>
  </si>
  <si>
    <t>Regional Rural Bank</t>
  </si>
  <si>
    <t>Co-operative Bank</t>
  </si>
  <si>
    <t>\</t>
  </si>
  <si>
    <t>Target No</t>
  </si>
  <si>
    <t xml:space="preserve">Axis </t>
  </si>
  <si>
    <t>Financing Under Joint Liabilities Group Scheme of Meghalaya in the FY2017-2018 as on date 31-12-2017</t>
  </si>
  <si>
    <t>No. of Rural Branches which have conducted  Literacy camps  as per RBI guidelines using standardized financial literacy material of RBI</t>
  </si>
  <si>
    <t>CO-OP</t>
  </si>
  <si>
    <t>MIS Report (Education &amp; Housing &amp; Others) of Meghalaya in the FY-2017-2018 as on date 31-03-2018</t>
  </si>
  <si>
    <t>MIS Report on Agriculture &amp; Allied(Direct and Indirect)&amp; MSME of Meghalaya in the FY2017-2018 as on date 31-03-2018</t>
  </si>
  <si>
    <t>MSME Amt</t>
  </si>
  <si>
    <t xml:space="preserve">DCC/DLRC Meeting of Meghalaya held during the Year 2017-2018 </t>
  </si>
  <si>
    <t>District Wise Position of C:D Ratio and Per Capita Credit of Meghalaya in the Year 2017-2018 and Quarter 4</t>
  </si>
  <si>
    <t>District Wise Performance Under ACP of Meghalaya in the Year 2017-2018 and Quarter 4</t>
  </si>
  <si>
    <t>District Name: East Jaintiahills</t>
  </si>
  <si>
    <t>Lead Bank Name: State Bank Of India</t>
  </si>
  <si>
    <t>Agl &amp; Allied Sector Target</t>
  </si>
  <si>
    <t>agl &amp; Allied Sector Achievment</t>
  </si>
  <si>
    <t>Industries Sector Target</t>
  </si>
  <si>
    <t>Industries Sector Achievment</t>
  </si>
  <si>
    <t>Services Sector Target</t>
  </si>
  <si>
    <t>Services Sector Achievment</t>
  </si>
  <si>
    <t>Total Priority Sector Target</t>
  </si>
  <si>
    <t>Total Priority Sector Achievment</t>
  </si>
  <si>
    <t>District Name: West Jaintiahills</t>
  </si>
  <si>
    <t>District Name: Westgarohills</t>
  </si>
  <si>
    <t>District Name: SouthWestGarohills</t>
  </si>
  <si>
    <t>District Name: Southgarohills</t>
  </si>
  <si>
    <t>District Name: Ribhoi</t>
  </si>
  <si>
    <t>District Name: Eastkhasihills</t>
  </si>
  <si>
    <t>District Name: Northgarohills</t>
  </si>
  <si>
    <t>District Name: Eastgarohills</t>
  </si>
  <si>
    <t>District Name: Westkhasihills</t>
  </si>
  <si>
    <t>District Name: Southwest Khasihills</t>
  </si>
  <si>
    <t>Performance Under Annual Credit Plan of Meghalaya in the FY2017-2018 as on 31-03-2018</t>
  </si>
  <si>
    <t xml:space="preserve">Financing under MSME Sector of Meghalaya  in the FY2017-18  as on 31-03-2018 </t>
  </si>
  <si>
    <t>Details of Advances to OTHER SENSITIVE SECTORS of Qtr 4 in the FY2017-2018 as on 31-03-2018</t>
  </si>
  <si>
    <t>PMSBY/PMJJBY/APY</t>
  </si>
  <si>
    <t>BANK</t>
  </si>
  <si>
    <t>SYND</t>
  </si>
  <si>
    <t>TOT PUB BANKS</t>
  </si>
  <si>
    <t>TOT PVT BANKS</t>
  </si>
  <si>
    <t>TOTAL MRB</t>
  </si>
  <si>
    <t>TOTAL CO-OP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</si>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</sst>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.05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  <charset val="1"/>
    </font>
    <font>
      <u/>
      <sz val="10"/>
      <color rgb="FF0000FF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  <charset val="1"/>
    </font>
    <font>
      <b/>
      <i/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8"/>
      <color indexed="56"/>
      <name val="Times New Roman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6" fillId="0" borderId="0"/>
    <xf numFmtId="0" fontId="6" fillId="0" borderId="0"/>
  </cellStyleXfs>
  <cellXfs count="3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4" xfId="0" applyBorder="1"/>
    <xf numFmtId="2" fontId="0" fillId="0" borderId="1" xfId="0" applyNumberForma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6" xfId="0" applyFont="1" applyFill="1" applyBorder="1" applyAlignment="1">
      <alignment horizontal="right" wrapText="1"/>
    </xf>
    <xf numFmtId="0" fontId="0" fillId="0" borderId="7" xfId="0" applyBorder="1"/>
    <xf numFmtId="0" fontId="0" fillId="0" borderId="7" xfId="0" applyFill="1" applyBorder="1" applyAlignment="1">
      <alignment horizontal="right" wrapText="1"/>
    </xf>
    <xf numFmtId="0" fontId="1" fillId="0" borderId="7" xfId="0" applyFont="1" applyBorder="1"/>
    <xf numFmtId="0" fontId="0" fillId="0" borderId="2" xfId="0" applyBorder="1" applyAlignment="1">
      <alignment horizontal="right" wrapText="1"/>
    </xf>
    <xf numFmtId="0" fontId="0" fillId="0" borderId="2" xfId="0" applyFill="1" applyBorder="1" applyAlignment="1">
      <alignment horizontal="right" wrapText="1"/>
    </xf>
    <xf numFmtId="0" fontId="0" fillId="2" borderId="2" xfId="0" applyFill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0" xfId="0" applyFont="1" applyBorder="1"/>
    <xf numFmtId="0" fontId="1" fillId="0" borderId="5" xfId="0" applyFont="1" applyFill="1" applyBorder="1" applyAlignment="1">
      <alignment horizontal="right" wrapText="1"/>
    </xf>
    <xf numFmtId="0" fontId="0" fillId="0" borderId="0" xfId="0"/>
    <xf numFmtId="0" fontId="0" fillId="0" borderId="7" xfId="0" applyBorder="1" applyAlignment="1">
      <alignment wrapText="1"/>
    </xf>
    <xf numFmtId="0" fontId="0" fillId="0" borderId="7" xfId="0" applyFill="1" applyBorder="1"/>
    <xf numFmtId="0" fontId="0" fillId="0" borderId="0" xfId="0"/>
    <xf numFmtId="0" fontId="1" fillId="0" borderId="7" xfId="0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right" wrapText="1"/>
    </xf>
    <xf numFmtId="2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right" wrapText="1"/>
    </xf>
    <xf numFmtId="0" fontId="0" fillId="0" borderId="6" xfId="0" applyFont="1" applyBorder="1" applyAlignment="1">
      <alignment horizontal="right" wrapText="1"/>
    </xf>
    <xf numFmtId="2" fontId="0" fillId="0" borderId="0" xfId="0" applyNumberFormat="1"/>
    <xf numFmtId="0" fontId="0" fillId="0" borderId="10" xfId="0" applyBorder="1"/>
    <xf numFmtId="0" fontId="0" fillId="0" borderId="0" xfId="0" applyBorder="1" applyAlignment="1">
      <alignment horizontal="center" vertical="center"/>
    </xf>
    <xf numFmtId="2" fontId="0" fillId="0" borderId="7" xfId="0" applyNumberFormat="1" applyBorder="1" applyAlignment="1">
      <alignment horizontal="right" wrapText="1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Fill="1" applyBorder="1"/>
    <xf numFmtId="2" fontId="0" fillId="0" borderId="2" xfId="0" applyNumberFormat="1" applyBorder="1" applyAlignment="1">
      <alignment horizontal="right" wrapText="1"/>
    </xf>
    <xf numFmtId="2" fontId="1" fillId="0" borderId="8" xfId="0" applyNumberFormat="1" applyFont="1" applyBorder="1" applyAlignment="1">
      <alignment horizontal="right" wrapText="1"/>
    </xf>
    <xf numFmtId="2" fontId="1" fillId="0" borderId="9" xfId="0" applyNumberFormat="1" applyFont="1" applyBorder="1" applyAlignment="1">
      <alignment horizontal="right" wrapText="1"/>
    </xf>
    <xf numFmtId="2" fontId="0" fillId="0" borderId="9" xfId="0" applyNumberFormat="1" applyBorder="1" applyAlignment="1">
      <alignment horizontal="center" vertical="center"/>
    </xf>
    <xf numFmtId="0" fontId="0" fillId="0" borderId="12" xfId="0" applyFill="1" applyBorder="1" applyAlignment="1">
      <alignment horizontal="right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0" fillId="2" borderId="0" xfId="0" applyFill="1"/>
    <xf numFmtId="0" fontId="0" fillId="2" borderId="1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wrapText="1"/>
    </xf>
    <xf numFmtId="0" fontId="0" fillId="3" borderId="5" xfId="0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0" fontId="0" fillId="0" borderId="5" xfId="0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" fillId="2" borderId="8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0" fillId="0" borderId="7" xfId="0" applyFont="1" applyBorder="1"/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/>
    <xf numFmtId="0" fontId="0" fillId="0" borderId="0" xfId="0"/>
    <xf numFmtId="0" fontId="0" fillId="0" borderId="0" xfId="0"/>
    <xf numFmtId="0" fontId="0" fillId="0" borderId="14" xfId="0" applyFill="1" applyBorder="1"/>
    <xf numFmtId="0" fontId="0" fillId="0" borderId="0" xfId="0" applyFill="1" applyAlignment="1">
      <alignment wrapText="1"/>
    </xf>
    <xf numFmtId="0" fontId="5" fillId="0" borderId="0" xfId="0" applyFont="1" applyFill="1"/>
    <xf numFmtId="0" fontId="1" fillId="0" borderId="0" xfId="0" applyFont="1" applyFill="1"/>
    <xf numFmtId="0" fontId="0" fillId="0" borderId="7" xfId="0" applyFont="1" applyFill="1" applyBorder="1"/>
    <xf numFmtId="0" fontId="9" fillId="0" borderId="16" xfId="1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/>
    </xf>
    <xf numFmtId="0" fontId="11" fillId="0" borderId="16" xfId="1" applyFont="1" applyBorder="1" applyAlignment="1">
      <alignment horizontal="center" vertical="center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vertical="center"/>
    </xf>
    <xf numFmtId="0" fontId="11" fillId="0" borderId="23" xfId="1" applyFont="1" applyBorder="1" applyAlignment="1">
      <alignment horizontal="center" vertical="center"/>
    </xf>
    <xf numFmtId="0" fontId="11" fillId="0" borderId="16" xfId="1" applyFont="1" applyBorder="1" applyAlignment="1">
      <alignment horizontal="left" vertical="center"/>
    </xf>
    <xf numFmtId="0" fontId="12" fillId="0" borderId="16" xfId="2" applyNumberFormat="1" applyFill="1" applyBorder="1" applyAlignment="1" applyProtection="1">
      <alignment horizontal="left" vertical="center"/>
    </xf>
    <xf numFmtId="0" fontId="11" fillId="0" borderId="16" xfId="1" applyFont="1" applyBorder="1" applyAlignment="1">
      <alignment vertical="center"/>
    </xf>
    <xf numFmtId="0" fontId="11" fillId="0" borderId="24" xfId="1" applyFont="1" applyBorder="1" applyAlignment="1">
      <alignment vertical="center"/>
    </xf>
    <xf numFmtId="0" fontId="0" fillId="0" borderId="16" xfId="1" applyFont="1" applyBorder="1" applyAlignment="1">
      <alignment vertical="center"/>
    </xf>
    <xf numFmtId="0" fontId="13" fillId="0" borderId="16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1" fillId="0" borderId="28" xfId="1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left" vertical="center" wrapText="1"/>
    </xf>
    <xf numFmtId="0" fontId="11" fillId="0" borderId="32" xfId="1" applyFont="1" applyBorder="1" applyAlignment="1">
      <alignment horizontal="left" vertical="center"/>
    </xf>
    <xf numFmtId="0" fontId="11" fillId="0" borderId="23" xfId="1" applyFont="1" applyBorder="1" applyAlignment="1">
      <alignment vertical="center"/>
    </xf>
    <xf numFmtId="0" fontId="11" fillId="0" borderId="33" xfId="1" applyFont="1" applyBorder="1" applyAlignment="1">
      <alignment horizontal="left" vertical="center"/>
    </xf>
    <xf numFmtId="0" fontId="11" fillId="0" borderId="33" xfId="1" applyFont="1" applyBorder="1" applyAlignment="1">
      <alignment horizontal="center" vertical="center"/>
    </xf>
    <xf numFmtId="0" fontId="12" fillId="0" borderId="31" xfId="2" applyBorder="1"/>
    <xf numFmtId="0" fontId="11" fillId="0" borderId="34" xfId="1" applyFont="1" applyBorder="1" applyAlignment="1">
      <alignment horizontal="left" vertical="center"/>
    </xf>
    <xf numFmtId="0" fontId="11" fillId="0" borderId="34" xfId="1" applyFont="1" applyBorder="1" applyAlignment="1">
      <alignment horizontal="center" vertical="center"/>
    </xf>
    <xf numFmtId="0" fontId="12" fillId="0" borderId="35" xfId="2" applyBorder="1"/>
    <xf numFmtId="0" fontId="12" fillId="0" borderId="0" xfId="2"/>
    <xf numFmtId="0" fontId="11" fillId="0" borderId="36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0" fillId="0" borderId="16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15" fillId="0" borderId="16" xfId="1" applyFont="1" applyBorder="1" applyAlignment="1">
      <alignment vertical="center"/>
    </xf>
    <xf numFmtId="0" fontId="15" fillId="0" borderId="16" xfId="1" applyFont="1" applyBorder="1" applyAlignment="1">
      <alignment vertical="center" wrapText="1"/>
    </xf>
    <xf numFmtId="0" fontId="9" fillId="0" borderId="16" xfId="1" applyFont="1" applyBorder="1" applyAlignment="1">
      <alignment vertical="center"/>
    </xf>
    <xf numFmtId="0" fontId="12" fillId="0" borderId="16" xfId="2" applyNumberFormat="1" applyFill="1" applyBorder="1" applyAlignment="1" applyProtection="1">
      <alignment vertical="center"/>
    </xf>
    <xf numFmtId="0" fontId="11" fillId="0" borderId="7" xfId="1" applyFont="1" applyBorder="1" applyAlignment="1">
      <alignment vertical="center"/>
    </xf>
    <xf numFmtId="0" fontId="12" fillId="0" borderId="16" xfId="2" applyNumberFormat="1" applyFont="1" applyFill="1" applyBorder="1" applyAlignment="1" applyProtection="1">
      <alignment vertical="center"/>
    </xf>
    <xf numFmtId="0" fontId="11" fillId="0" borderId="16" xfId="1" applyFont="1" applyBorder="1" applyAlignment="1">
      <alignment vertical="center" wrapText="1"/>
    </xf>
    <xf numFmtId="0" fontId="0" fillId="0" borderId="7" xfId="0" applyBorder="1" applyAlignment="1">
      <alignment horizontal="right"/>
    </xf>
    <xf numFmtId="0" fontId="16" fillId="0" borderId="16" xfId="1" applyFont="1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0" fillId="0" borderId="5" xfId="0" applyFill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0" fontId="0" fillId="0" borderId="0" xfId="0"/>
    <xf numFmtId="0" fontId="1" fillId="0" borderId="7" xfId="0" applyFont="1" applyFill="1" applyBorder="1" applyAlignment="1"/>
    <xf numFmtId="0" fontId="1" fillId="0" borderId="14" xfId="0" applyFont="1" applyFill="1" applyBorder="1"/>
    <xf numFmtId="0" fontId="0" fillId="0" borderId="7" xfId="0" applyBorder="1" applyAlignment="1">
      <alignment horizontal="right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right" wrapText="1"/>
    </xf>
    <xf numFmtId="0" fontId="0" fillId="0" borderId="1" xfId="0" applyBorder="1" applyAlignment="1">
      <alignment vertical="center" wrapText="1"/>
    </xf>
    <xf numFmtId="0" fontId="18" fillId="0" borderId="7" xfId="0" applyNumberFormat="1" applyFont="1" applyFill="1" applyBorder="1" applyAlignment="1" applyProtection="1">
      <alignment vertical="center"/>
    </xf>
    <xf numFmtId="0" fontId="19" fillId="0" borderId="7" xfId="0" applyNumberFormat="1" applyFont="1" applyFill="1" applyBorder="1" applyAlignment="1" applyProtection="1">
      <alignment vertical="center"/>
    </xf>
    <xf numFmtId="0" fontId="20" fillId="0" borderId="7" xfId="0" applyNumberFormat="1" applyFont="1" applyFill="1" applyBorder="1" applyAlignment="1" applyProtection="1">
      <alignment vertical="center"/>
    </xf>
    <xf numFmtId="0" fontId="21" fillId="0" borderId="7" xfId="0" applyNumberFormat="1" applyFont="1" applyFill="1" applyBorder="1" applyAlignment="1" applyProtection="1">
      <alignment horizontal="center" vertical="center" wrapText="1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2" fillId="4" borderId="7" xfId="0" applyNumberFormat="1" applyFont="1" applyFill="1" applyBorder="1" applyAlignment="1" applyProtection="1">
      <alignment vertical="center"/>
    </xf>
    <xf numFmtId="0" fontId="22" fillId="4" borderId="7" xfId="0" applyNumberFormat="1" applyFont="1" applyFill="1" applyBorder="1" applyAlignment="1" applyProtection="1">
      <alignment horizontal="right" vertical="center"/>
    </xf>
    <xf numFmtId="0" fontId="23" fillId="4" borderId="7" xfId="0" applyNumberFormat="1" applyFont="1" applyFill="1" applyBorder="1" applyAlignment="1" applyProtection="1">
      <alignment vertical="center"/>
    </xf>
    <xf numFmtId="0" fontId="24" fillId="4" borderId="7" xfId="0" applyNumberFormat="1" applyFont="1" applyFill="1" applyBorder="1" applyAlignment="1" applyProtection="1">
      <alignment horizontal="right" vertical="center"/>
    </xf>
    <xf numFmtId="0" fontId="24" fillId="4" borderId="7" xfId="0" applyNumberFormat="1" applyFont="1" applyFill="1" applyBorder="1" applyAlignment="1" applyProtection="1">
      <alignment vertical="center"/>
    </xf>
    <xf numFmtId="0" fontId="22" fillId="4" borderId="7" xfId="0" applyNumberFormat="1" applyFont="1" applyFill="1" applyBorder="1" applyAlignment="1" applyProtection="1">
      <alignment horizontal="left" vertical="center"/>
    </xf>
    <xf numFmtId="0" fontId="24" fillId="4" borderId="7" xfId="0" applyNumberFormat="1" applyFont="1" applyFill="1" applyBorder="1" applyAlignment="1" applyProtection="1">
      <alignment horizontal="left" vertical="center"/>
    </xf>
    <xf numFmtId="0" fontId="24" fillId="3" borderId="7" xfId="1" applyFont="1" applyFill="1" applyBorder="1" applyAlignment="1">
      <alignment vertical="center"/>
    </xf>
    <xf numFmtId="0" fontId="22" fillId="3" borderId="7" xfId="3" applyFont="1" applyFill="1" applyBorder="1" applyAlignment="1">
      <alignment vertical="center"/>
    </xf>
    <xf numFmtId="0" fontId="6" fillId="3" borderId="7" xfId="4" applyFill="1" applyBorder="1"/>
    <xf numFmtId="0" fontId="25" fillId="3" borderId="7" xfId="1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1" fillId="0" borderId="7" xfId="0" applyFont="1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26" fillId="0" borderId="7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/>
    </xf>
    <xf numFmtId="0" fontId="26" fillId="0" borderId="7" xfId="1" applyFont="1" applyBorder="1" applyAlignment="1">
      <alignment vertical="center"/>
    </xf>
    <xf numFmtId="0" fontId="27" fillId="0" borderId="7" xfId="0" applyFont="1" applyBorder="1"/>
    <xf numFmtId="0" fontId="26" fillId="0" borderId="7" xfId="1" applyFont="1" applyFill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9" fillId="0" borderId="7" xfId="1" applyFont="1" applyFill="1" applyBorder="1" applyAlignment="1">
      <alignment vertical="center"/>
    </xf>
    <xf numFmtId="0" fontId="30" fillId="0" borderId="7" xfId="0" applyFont="1" applyBorder="1"/>
    <xf numFmtId="2" fontId="1" fillId="0" borderId="7" xfId="0" applyNumberFormat="1" applyFont="1" applyBorder="1" applyAlignment="1">
      <alignment horizontal="right" wrapText="1"/>
    </xf>
    <xf numFmtId="0" fontId="0" fillId="0" borderId="1" xfId="0" applyBorder="1" applyAlignment="1">
      <alignment horizontal="left" vertical="center" wrapText="1"/>
    </xf>
    <xf numFmtId="0" fontId="31" fillId="0" borderId="7" xfId="0" applyFont="1" applyFill="1" applyBorder="1"/>
    <xf numFmtId="0" fontId="32" fillId="0" borderId="7" xfId="0" applyFont="1" applyFill="1" applyBorder="1"/>
    <xf numFmtId="0" fontId="0" fillId="0" borderId="6" xfId="0" applyFill="1" applyBorder="1" applyAlignment="1">
      <alignment horizontal="right"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wrapText="1"/>
    </xf>
    <xf numFmtId="0" fontId="0" fillId="0" borderId="10" xfId="0" applyFill="1" applyBorder="1"/>
    <xf numFmtId="0" fontId="0" fillId="0" borderId="7" xfId="0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right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right" wrapText="1"/>
    </xf>
    <xf numFmtId="0" fontId="0" fillId="0" borderId="7" xfId="0" applyFont="1" applyBorder="1" applyAlignment="1">
      <alignment horizontal="right" wrapText="1"/>
    </xf>
    <xf numFmtId="0" fontId="0" fillId="0" borderId="6" xfId="0" applyFont="1" applyBorder="1" applyAlignment="1">
      <alignment horizontal="left" wrapText="1"/>
    </xf>
    <xf numFmtId="0" fontId="0" fillId="0" borderId="8" xfId="0" applyFont="1" applyBorder="1" applyAlignment="1">
      <alignment horizontal="right" wrapText="1"/>
    </xf>
    <xf numFmtId="0" fontId="0" fillId="0" borderId="7" xfId="0" applyFont="1" applyBorder="1" applyAlignment="1">
      <alignment horizontal="left" wrapText="1"/>
    </xf>
    <xf numFmtId="0" fontId="1" fillId="0" borderId="42" xfId="0" applyFont="1" applyBorder="1" applyAlignment="1">
      <alignment horizontal="right" wrapText="1"/>
    </xf>
    <xf numFmtId="0" fontId="1" fillId="0" borderId="42" xfId="0" applyFont="1" applyBorder="1" applyAlignment="1">
      <alignment horizontal="left" wrapText="1"/>
    </xf>
    <xf numFmtId="0" fontId="1" fillId="0" borderId="40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0" fillId="0" borderId="42" xfId="0" applyFont="1" applyBorder="1" applyAlignment="1">
      <alignment horizontal="left" wrapText="1"/>
    </xf>
    <xf numFmtId="0" fontId="0" fillId="0" borderId="9" xfId="0" applyFont="1" applyBorder="1" applyAlignment="1">
      <alignment horizontal="right" wrapText="1"/>
    </xf>
    <xf numFmtId="2" fontId="1" fillId="0" borderId="0" xfId="0" applyNumberFormat="1" applyFont="1" applyBorder="1" applyAlignment="1">
      <alignment horizontal="right" wrapText="1"/>
    </xf>
    <xf numFmtId="0" fontId="0" fillId="0" borderId="7" xfId="0" applyBorder="1" applyAlignment="1">
      <alignment horizontal="left" wrapText="1"/>
    </xf>
    <xf numFmtId="0" fontId="3" fillId="0" borderId="7" xfId="0" applyFont="1" applyFill="1" applyBorder="1" applyAlignment="1">
      <alignment wrapText="1"/>
    </xf>
    <xf numFmtId="0" fontId="33" fillId="0" borderId="7" xfId="0" applyFont="1" applyFill="1" applyBorder="1" applyAlignment="1">
      <alignment wrapText="1"/>
    </xf>
    <xf numFmtId="2" fontId="1" fillId="0" borderId="6" xfId="0" applyNumberFormat="1" applyFont="1" applyBorder="1" applyAlignment="1">
      <alignment horizontal="center" vertical="center" wrapText="1"/>
    </xf>
    <xf numFmtId="2" fontId="0" fillId="0" borderId="42" xfId="0" applyNumberFormat="1" applyBorder="1" applyAlignment="1">
      <alignment horizontal="right" wrapText="1"/>
    </xf>
    <xf numFmtId="0" fontId="1" fillId="3" borderId="2" xfId="0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3" borderId="6" xfId="0" applyFill="1" applyBorder="1" applyAlignment="1">
      <alignment horizontal="right" wrapText="1"/>
    </xf>
    <xf numFmtId="0" fontId="1" fillId="3" borderId="7" xfId="0" applyFont="1" applyFill="1" applyBorder="1" applyAlignment="1">
      <alignment horizontal="right" wrapText="1"/>
    </xf>
    <xf numFmtId="0" fontId="0" fillId="0" borderId="0" xfId="0"/>
    <xf numFmtId="0" fontId="1" fillId="0" borderId="42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right" wrapText="1"/>
    </xf>
    <xf numFmtId="0" fontId="1" fillId="0" borderId="7" xfId="0" applyFont="1" applyBorder="1" applyAlignment="1">
      <alignment horizontal="center" vertical="center" wrapText="1"/>
    </xf>
    <xf numFmtId="0" fontId="0" fillId="0" borderId="42" xfId="0" applyBorder="1" applyAlignment="1">
      <alignment horizontal="right" wrapText="1"/>
    </xf>
    <xf numFmtId="0" fontId="0" fillId="0" borderId="42" xfId="0" applyFill="1" applyBorder="1" applyAlignment="1">
      <alignment horizontal="right" wrapText="1"/>
    </xf>
    <xf numFmtId="0" fontId="0" fillId="0" borderId="42" xfId="0" applyFont="1" applyBorder="1" applyAlignment="1">
      <alignment horizontal="right" wrapText="1"/>
    </xf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7" xfId="0" applyBorder="1"/>
    <xf numFmtId="0" fontId="0" fillId="0" borderId="0" xfId="0" applyFont="1" applyBorder="1"/>
    <xf numFmtId="0" fontId="6" fillId="0" borderId="7" xfId="1" applyFont="1" applyBorder="1"/>
    <xf numFmtId="0" fontId="1" fillId="0" borderId="43" xfId="0" applyFont="1" applyFill="1" applyBorder="1"/>
    <xf numFmtId="0" fontId="2" fillId="0" borderId="0" xfId="0" applyFont="1" applyAlignment="1">
      <alignment horizontal="center" wrapText="1"/>
    </xf>
    <xf numFmtId="0" fontId="0" fillId="0" borderId="0" xfId="0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6" fillId="0" borderId="7" xfId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Alignment="1">
      <alignment horizontal="center" wrapText="1"/>
    </xf>
    <xf numFmtId="0" fontId="0" fillId="0" borderId="0" xfId="0" applyFont="1"/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39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9" fillId="0" borderId="16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/>
    </xf>
    <xf numFmtId="0" fontId="11" fillId="0" borderId="16" xfId="1" applyFont="1" applyBorder="1" applyAlignment="1">
      <alignment horizontal="center" vertical="center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/>
    </xf>
    <xf numFmtId="0" fontId="21" fillId="0" borderId="17" xfId="0" applyNumberFormat="1" applyFont="1" applyFill="1" applyBorder="1" applyAlignment="1" applyProtection="1">
      <alignment horizontal="center" vertical="center"/>
    </xf>
    <xf numFmtId="0" fontId="21" fillId="0" borderId="18" xfId="0" applyNumberFormat="1" applyFont="1" applyFill="1" applyBorder="1" applyAlignment="1" applyProtection="1">
      <alignment horizontal="center" vertical="center"/>
    </xf>
    <xf numFmtId="0" fontId="24" fillId="4" borderId="9" xfId="0" applyNumberFormat="1" applyFont="1" applyFill="1" applyBorder="1" applyAlignment="1" applyProtection="1">
      <alignment horizontal="center" vertical="center"/>
    </xf>
    <xf numFmtId="0" fontId="24" fillId="4" borderId="17" xfId="0" applyNumberFormat="1" applyFont="1" applyFill="1" applyBorder="1" applyAlignment="1" applyProtection="1">
      <alignment horizontal="center" vertical="center"/>
    </xf>
    <xf numFmtId="0" fontId="24" fillId="4" borderId="18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>
      <alignment horizontal="center" wrapText="1"/>
    </xf>
    <xf numFmtId="0" fontId="35" fillId="0" borderId="0" xfId="0" applyFont="1"/>
    <xf numFmtId="0" fontId="2" fillId="0" borderId="7" xfId="0" applyFont="1" applyBorder="1" applyAlignment="1">
      <alignment horizontal="center" wrapText="1"/>
    </xf>
    <xf numFmtId="0" fontId="0" fillId="0" borderId="7" xfId="0" applyBorder="1"/>
    <xf numFmtId="0" fontId="3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7" fillId="0" borderId="7" xfId="0" applyFont="1" applyFill="1" applyBorder="1" applyAlignment="1">
      <alignment horizontal="left"/>
    </xf>
  </cellXfs>
  <cellStyles count="5">
    <cellStyle name="Excel Built-in Normal 1 1" xfId="1"/>
    <cellStyle name="Excel Built-in Normal 1 2" xfId="4"/>
    <cellStyle name="Hyperlink" xfId="2" builtinId="8"/>
    <cellStyle name="Normal" xfId="0" builtinId="0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k.leivang@sbi.co.in" TargetMode="External"/><Relationship Id="rId3" Type="http://schemas.openxmlformats.org/officeDocument/2006/relationships/hyperlink" Target="mailto:ranjit.barman@sbi.co.in" TargetMode="External"/><Relationship Id="rId7" Type="http://schemas.openxmlformats.org/officeDocument/2006/relationships/hyperlink" Target="mailto:k.leivang@sbi.co.in" TargetMode="External"/><Relationship Id="rId12" Type="http://schemas.openxmlformats.org/officeDocument/2006/relationships/hyperlink" Target="mailto:ranjit.barman@sbi.co.in" TargetMode="External"/><Relationship Id="rId2" Type="http://schemas.openxmlformats.org/officeDocument/2006/relationships/hyperlink" Target="mailto:tunglut.suan@sbi.co.in" TargetMode="External"/><Relationship Id="rId1" Type="http://schemas.openxmlformats.org/officeDocument/2006/relationships/hyperlink" Target="mailto:vanchhawng.r@sbi.co.in" TargetMode="External"/><Relationship Id="rId6" Type="http://schemas.openxmlformats.org/officeDocument/2006/relationships/hyperlink" Target="mailto:pravakar.hajong@sbi.co.in" TargetMode="External"/><Relationship Id="rId11" Type="http://schemas.openxmlformats.org/officeDocument/2006/relationships/hyperlink" Target="mailto:ranjit.barman@sbi.co.in" TargetMode="External"/><Relationship Id="rId5" Type="http://schemas.openxmlformats.org/officeDocument/2006/relationships/hyperlink" Target="mailto:shyangtho@gmail.com" TargetMode="External"/><Relationship Id="rId10" Type="http://schemas.openxmlformats.org/officeDocument/2006/relationships/hyperlink" Target="mailto:mrbrseti123@gmail.com" TargetMode="External"/><Relationship Id="rId4" Type="http://schemas.openxmlformats.org/officeDocument/2006/relationships/hyperlink" Target="mailto:pnbrsetieastkhasihill@gmail.com" TargetMode="External"/><Relationship Id="rId9" Type="http://schemas.openxmlformats.org/officeDocument/2006/relationships/hyperlink" Target="mailto:tunglut.suan@sbi.co.i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O21" sqref="O21"/>
    </sheetView>
  </sheetViews>
  <sheetFormatPr defaultRowHeight="15" x14ac:dyDescent="0.25"/>
  <sheetData>
    <row r="1" spans="1:16" x14ac:dyDescent="0.25">
      <c r="A1" s="243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6" ht="4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6" x14ac:dyDescent="0.25">
      <c r="A3" s="2">
        <v>1</v>
      </c>
      <c r="B3" s="2" t="s">
        <v>13</v>
      </c>
      <c r="C3" s="2">
        <v>1</v>
      </c>
      <c r="D3" s="2">
        <v>0</v>
      </c>
      <c r="E3" s="2">
        <v>1</v>
      </c>
      <c r="F3" s="2">
        <v>2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1</v>
      </c>
    </row>
    <row r="4" spans="1:16" x14ac:dyDescent="0.25">
      <c r="A4" s="2">
        <v>2</v>
      </c>
      <c r="B4" s="2" t="s">
        <v>14</v>
      </c>
      <c r="C4" s="2">
        <v>0</v>
      </c>
      <c r="D4" s="2">
        <v>0</v>
      </c>
      <c r="E4" s="2">
        <v>1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1</v>
      </c>
    </row>
    <row r="5" spans="1:16" x14ac:dyDescent="0.25">
      <c r="A5" s="2">
        <v>3</v>
      </c>
      <c r="B5" s="2" t="s">
        <v>15</v>
      </c>
      <c r="C5" s="2">
        <v>1</v>
      </c>
      <c r="D5" s="2">
        <v>1</v>
      </c>
      <c r="E5" s="2">
        <v>3</v>
      </c>
      <c r="F5" s="2">
        <v>5</v>
      </c>
      <c r="G5" s="2">
        <v>4</v>
      </c>
      <c r="H5" s="2">
        <v>0</v>
      </c>
      <c r="I5" s="2">
        <v>2</v>
      </c>
      <c r="J5" s="2">
        <v>1</v>
      </c>
      <c r="K5" s="2">
        <v>5</v>
      </c>
      <c r="L5" s="2">
        <v>8</v>
      </c>
    </row>
    <row r="6" spans="1:16" x14ac:dyDescent="0.25">
      <c r="A6" s="2">
        <v>4</v>
      </c>
      <c r="B6" s="2" t="s">
        <v>16</v>
      </c>
      <c r="C6" s="2">
        <v>0</v>
      </c>
      <c r="D6" s="2">
        <v>2</v>
      </c>
      <c r="E6" s="2">
        <v>2</v>
      </c>
      <c r="F6" s="2">
        <v>4</v>
      </c>
      <c r="G6" s="2">
        <v>0</v>
      </c>
      <c r="H6" s="2">
        <v>0</v>
      </c>
      <c r="I6" s="2">
        <v>0</v>
      </c>
      <c r="J6" s="2">
        <v>2</v>
      </c>
      <c r="K6" s="2">
        <v>2</v>
      </c>
      <c r="L6" s="2">
        <v>4</v>
      </c>
      <c r="P6" t="s">
        <v>403</v>
      </c>
    </row>
    <row r="7" spans="1:16" x14ac:dyDescent="0.25">
      <c r="A7" s="2">
        <v>5</v>
      </c>
      <c r="B7" s="2" t="s">
        <v>17</v>
      </c>
      <c r="C7" s="2">
        <v>0</v>
      </c>
      <c r="D7" s="2">
        <v>0</v>
      </c>
      <c r="E7" s="2">
        <v>1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1</v>
      </c>
    </row>
    <row r="8" spans="1:16" x14ac:dyDescent="0.25">
      <c r="A8" s="2">
        <v>6</v>
      </c>
      <c r="B8" s="2" t="s">
        <v>18</v>
      </c>
      <c r="C8" s="2">
        <v>3</v>
      </c>
      <c r="D8" s="2">
        <v>3</v>
      </c>
      <c r="E8" s="2">
        <v>4</v>
      </c>
      <c r="F8" s="2">
        <v>10</v>
      </c>
      <c r="G8" s="2">
        <v>2</v>
      </c>
      <c r="H8" s="2">
        <v>0</v>
      </c>
      <c r="I8" s="2">
        <v>3</v>
      </c>
      <c r="J8" s="2">
        <v>3</v>
      </c>
      <c r="K8" s="2">
        <v>4</v>
      </c>
      <c r="L8" s="2">
        <v>10</v>
      </c>
    </row>
    <row r="9" spans="1:16" x14ac:dyDescent="0.25">
      <c r="A9" s="2">
        <v>7</v>
      </c>
      <c r="B9" s="2" t="s">
        <v>19</v>
      </c>
      <c r="C9" s="2">
        <v>0</v>
      </c>
      <c r="D9" s="2">
        <v>4</v>
      </c>
      <c r="E9" s="2">
        <v>4</v>
      </c>
      <c r="F9" s="2">
        <v>8</v>
      </c>
      <c r="G9" s="2">
        <v>6</v>
      </c>
      <c r="H9" s="2">
        <v>0</v>
      </c>
      <c r="I9" s="2">
        <v>0</v>
      </c>
      <c r="J9" s="2">
        <v>2</v>
      </c>
      <c r="K9" s="2">
        <v>5</v>
      </c>
      <c r="L9" s="2">
        <v>7</v>
      </c>
    </row>
    <row r="10" spans="1:16" x14ac:dyDescent="0.25">
      <c r="A10" s="2">
        <v>8</v>
      </c>
      <c r="B10" s="2" t="s">
        <v>20</v>
      </c>
      <c r="C10" s="2">
        <v>0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1</v>
      </c>
    </row>
    <row r="11" spans="1:16" x14ac:dyDescent="0.25">
      <c r="A11" s="2">
        <v>9</v>
      </c>
      <c r="B11" s="2" t="s">
        <v>21</v>
      </c>
      <c r="C11" s="2">
        <v>0</v>
      </c>
      <c r="D11" s="2">
        <v>1</v>
      </c>
      <c r="E11" s="2">
        <v>1</v>
      </c>
      <c r="F11" s="2">
        <v>2</v>
      </c>
      <c r="G11" s="2">
        <v>0</v>
      </c>
      <c r="H11" s="2">
        <v>0</v>
      </c>
      <c r="I11" s="2">
        <v>1</v>
      </c>
      <c r="J11" s="2">
        <v>2</v>
      </c>
      <c r="K11" s="2">
        <v>0</v>
      </c>
      <c r="L11" s="2">
        <v>3</v>
      </c>
    </row>
    <row r="12" spans="1:16" x14ac:dyDescent="0.25">
      <c r="A12" s="2">
        <v>10</v>
      </c>
      <c r="B12" s="2" t="s">
        <v>22</v>
      </c>
      <c r="C12" s="2">
        <v>1</v>
      </c>
      <c r="D12" s="2">
        <v>0</v>
      </c>
      <c r="E12" s="2">
        <v>2</v>
      </c>
      <c r="F12" s="2">
        <v>3</v>
      </c>
      <c r="G12" s="2">
        <v>0</v>
      </c>
      <c r="H12" s="2">
        <v>0</v>
      </c>
      <c r="I12" s="2">
        <v>1</v>
      </c>
      <c r="J12" s="2">
        <v>0</v>
      </c>
      <c r="K12" s="2">
        <v>2</v>
      </c>
      <c r="L12" s="2">
        <v>3</v>
      </c>
    </row>
    <row r="13" spans="1:16" x14ac:dyDescent="0.25">
      <c r="A13" s="2">
        <v>11</v>
      </c>
      <c r="B13" s="2" t="s">
        <v>23</v>
      </c>
      <c r="C13" s="2">
        <v>0</v>
      </c>
      <c r="D13" s="2">
        <v>1</v>
      </c>
      <c r="E13" s="2">
        <v>2</v>
      </c>
      <c r="F13" s="2">
        <v>3</v>
      </c>
      <c r="G13" s="2">
        <v>1</v>
      </c>
      <c r="H13" s="2">
        <v>0</v>
      </c>
      <c r="I13" s="2">
        <v>0</v>
      </c>
      <c r="J13" s="2">
        <v>1</v>
      </c>
      <c r="K13" s="2">
        <v>0</v>
      </c>
      <c r="L13" s="2">
        <v>1</v>
      </c>
    </row>
    <row r="14" spans="1:16" x14ac:dyDescent="0.25">
      <c r="A14" s="2">
        <v>12</v>
      </c>
      <c r="B14" s="2" t="s">
        <v>24</v>
      </c>
      <c r="C14" s="2">
        <v>0</v>
      </c>
      <c r="D14" s="2">
        <v>0</v>
      </c>
      <c r="E14" s="2">
        <v>1</v>
      </c>
      <c r="F14" s="2">
        <v>1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1</v>
      </c>
    </row>
    <row r="15" spans="1:16" x14ac:dyDescent="0.25">
      <c r="A15" s="2">
        <v>13</v>
      </c>
      <c r="B15" s="2" t="s">
        <v>25</v>
      </c>
      <c r="C15" s="2">
        <v>5</v>
      </c>
      <c r="D15" s="2">
        <v>5</v>
      </c>
      <c r="E15" s="2">
        <v>3</v>
      </c>
      <c r="F15" s="2">
        <v>13</v>
      </c>
      <c r="G15" s="2">
        <v>2</v>
      </c>
      <c r="H15" s="2">
        <v>0</v>
      </c>
      <c r="I15" s="2">
        <v>4</v>
      </c>
      <c r="J15" s="2">
        <v>5</v>
      </c>
      <c r="K15" s="2">
        <v>4</v>
      </c>
      <c r="L15" s="2">
        <v>13</v>
      </c>
    </row>
    <row r="16" spans="1:16" x14ac:dyDescent="0.25">
      <c r="A16" s="2">
        <v>14</v>
      </c>
      <c r="B16" s="2" t="s">
        <v>26</v>
      </c>
      <c r="C16" s="2">
        <v>0</v>
      </c>
      <c r="D16" s="2">
        <v>0</v>
      </c>
      <c r="E16" s="2">
        <v>1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1</v>
      </c>
    </row>
    <row r="17" spans="1:12" x14ac:dyDescent="0.25">
      <c r="A17" s="2">
        <v>15</v>
      </c>
      <c r="B17" s="2" t="s">
        <v>27</v>
      </c>
      <c r="C17" s="2">
        <v>71</v>
      </c>
      <c r="D17" s="2">
        <v>15</v>
      </c>
      <c r="E17" s="2">
        <v>16</v>
      </c>
      <c r="F17" s="2">
        <v>102</v>
      </c>
      <c r="G17" s="2">
        <v>169</v>
      </c>
      <c r="H17" s="2">
        <v>0</v>
      </c>
      <c r="I17" s="2">
        <v>70</v>
      </c>
      <c r="J17" s="2">
        <v>52</v>
      </c>
      <c r="K17" s="2">
        <v>146</v>
      </c>
      <c r="L17" s="2">
        <v>268</v>
      </c>
    </row>
    <row r="18" spans="1:12" x14ac:dyDescent="0.25">
      <c r="A18" s="2">
        <v>16</v>
      </c>
      <c r="B18" s="2" t="s">
        <v>28</v>
      </c>
      <c r="C18" s="2">
        <v>2</v>
      </c>
      <c r="D18" s="2">
        <v>1</v>
      </c>
      <c r="E18" s="2">
        <v>2</v>
      </c>
      <c r="F18" s="2">
        <v>5</v>
      </c>
      <c r="G18" s="2">
        <v>2</v>
      </c>
      <c r="H18" s="2">
        <v>0</v>
      </c>
      <c r="I18" s="2">
        <v>2</v>
      </c>
      <c r="J18" s="2">
        <v>1</v>
      </c>
      <c r="K18" s="2">
        <v>3</v>
      </c>
      <c r="L18" s="2">
        <v>6</v>
      </c>
    </row>
    <row r="19" spans="1:12" x14ac:dyDescent="0.25">
      <c r="A19" s="2">
        <v>17</v>
      </c>
      <c r="B19" s="2" t="s">
        <v>29</v>
      </c>
      <c r="C19" s="2">
        <v>8</v>
      </c>
      <c r="D19" s="2">
        <v>4</v>
      </c>
      <c r="E19" s="2">
        <v>3</v>
      </c>
      <c r="F19" s="2">
        <v>15</v>
      </c>
      <c r="G19" s="2">
        <v>6</v>
      </c>
      <c r="H19" s="2">
        <v>0</v>
      </c>
      <c r="I19" s="2">
        <v>3</v>
      </c>
      <c r="J19" s="2">
        <v>3</v>
      </c>
      <c r="K19" s="2">
        <v>3</v>
      </c>
      <c r="L19" s="2">
        <v>9</v>
      </c>
    </row>
    <row r="20" spans="1:12" x14ac:dyDescent="0.25">
      <c r="A20" s="2">
        <v>18</v>
      </c>
      <c r="B20" s="2" t="s">
        <v>30</v>
      </c>
      <c r="C20" s="2">
        <v>4</v>
      </c>
      <c r="D20" s="2">
        <v>0</v>
      </c>
      <c r="E20" s="2">
        <v>4</v>
      </c>
      <c r="F20" s="2">
        <v>8</v>
      </c>
      <c r="G20" s="2">
        <v>3</v>
      </c>
      <c r="H20" s="2">
        <v>0</v>
      </c>
      <c r="I20" s="2">
        <v>0</v>
      </c>
      <c r="J20" s="2">
        <v>0</v>
      </c>
      <c r="K20" s="2">
        <v>1</v>
      </c>
      <c r="L20" s="2">
        <v>1</v>
      </c>
    </row>
    <row r="21" spans="1:12" x14ac:dyDescent="0.25">
      <c r="A21" s="2">
        <v>19</v>
      </c>
      <c r="B21" s="2" t="s">
        <v>31</v>
      </c>
      <c r="C21" s="2">
        <v>2</v>
      </c>
      <c r="D21" s="2">
        <v>2</v>
      </c>
      <c r="E21" s="2">
        <v>1</v>
      </c>
      <c r="F21" s="2">
        <v>5</v>
      </c>
      <c r="G21" s="2">
        <v>3</v>
      </c>
      <c r="H21" s="2">
        <v>0</v>
      </c>
      <c r="I21" s="2">
        <v>2</v>
      </c>
      <c r="J21" s="2">
        <v>2</v>
      </c>
      <c r="K21" s="2">
        <v>1</v>
      </c>
      <c r="L21" s="2">
        <v>5</v>
      </c>
    </row>
    <row r="22" spans="1:12" x14ac:dyDescent="0.25">
      <c r="A22" s="2">
        <v>20</v>
      </c>
      <c r="B22" s="2" t="s">
        <v>32</v>
      </c>
      <c r="C22" s="2">
        <v>0</v>
      </c>
      <c r="D22" s="2">
        <v>1</v>
      </c>
      <c r="E22" s="2">
        <v>3</v>
      </c>
      <c r="F22" s="2">
        <v>4</v>
      </c>
      <c r="G22" s="2">
        <v>1</v>
      </c>
      <c r="H22" s="2">
        <v>0</v>
      </c>
      <c r="I22" s="2">
        <v>0</v>
      </c>
      <c r="J22" s="2">
        <v>1</v>
      </c>
      <c r="K22" s="2">
        <v>4</v>
      </c>
      <c r="L22" s="2">
        <v>5</v>
      </c>
    </row>
    <row r="23" spans="1:12" x14ac:dyDescent="0.25">
      <c r="A23" s="2">
        <v>21</v>
      </c>
      <c r="B23" s="2" t="s">
        <v>33</v>
      </c>
      <c r="C23" s="2">
        <v>0</v>
      </c>
      <c r="D23" s="2">
        <v>1</v>
      </c>
      <c r="E23" s="2">
        <v>2</v>
      </c>
      <c r="F23" s="2">
        <v>3</v>
      </c>
      <c r="G23" s="2">
        <v>1</v>
      </c>
      <c r="H23" s="2">
        <v>0</v>
      </c>
      <c r="I23" s="2">
        <v>0</v>
      </c>
      <c r="J23" s="2">
        <v>0</v>
      </c>
      <c r="K23" s="2">
        <v>2</v>
      </c>
      <c r="L23" s="2">
        <v>2</v>
      </c>
    </row>
    <row r="24" spans="1:12" x14ac:dyDescent="0.25">
      <c r="A24" s="3" t="s">
        <v>34</v>
      </c>
      <c r="B24" s="3" t="s">
        <v>35</v>
      </c>
      <c r="C24" s="3">
        <v>98</v>
      </c>
      <c r="D24" s="3">
        <v>41</v>
      </c>
      <c r="E24" s="3">
        <v>58</v>
      </c>
      <c r="F24" s="3">
        <v>197</v>
      </c>
      <c r="G24" s="3">
        <v>200</v>
      </c>
      <c r="H24" s="3">
        <v>0</v>
      </c>
      <c r="I24" s="3">
        <v>88</v>
      </c>
      <c r="J24" s="3">
        <v>75</v>
      </c>
      <c r="K24" s="3">
        <v>188</v>
      </c>
      <c r="L24" s="3">
        <v>351</v>
      </c>
    </row>
    <row r="25" spans="1:12" x14ac:dyDescent="0.25">
      <c r="A25" s="2">
        <v>1</v>
      </c>
      <c r="B25" s="2" t="s">
        <v>36</v>
      </c>
      <c r="C25" s="2">
        <v>6</v>
      </c>
      <c r="D25" s="2">
        <v>8</v>
      </c>
      <c r="E25" s="2">
        <v>4</v>
      </c>
      <c r="F25" s="2">
        <v>18</v>
      </c>
      <c r="G25" s="2">
        <v>0</v>
      </c>
      <c r="H25" s="2">
        <v>0</v>
      </c>
      <c r="I25" s="2">
        <v>7</v>
      </c>
      <c r="J25" s="2">
        <v>8</v>
      </c>
      <c r="K25" s="2">
        <v>12</v>
      </c>
      <c r="L25" s="2">
        <v>27</v>
      </c>
    </row>
    <row r="26" spans="1:12" x14ac:dyDescent="0.25">
      <c r="A26" s="2">
        <v>2</v>
      </c>
      <c r="B26" s="2" t="s">
        <v>37</v>
      </c>
      <c r="C26" s="2">
        <v>0</v>
      </c>
      <c r="D26" s="2">
        <v>0</v>
      </c>
      <c r="E26" s="2">
        <v>2</v>
      </c>
      <c r="F26" s="2">
        <v>2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1</v>
      </c>
    </row>
    <row r="27" spans="1:12" x14ac:dyDescent="0.25">
      <c r="A27" s="2">
        <v>3</v>
      </c>
      <c r="B27" s="2" t="s">
        <v>38</v>
      </c>
      <c r="C27" s="2">
        <v>4</v>
      </c>
      <c r="D27" s="2">
        <v>3</v>
      </c>
      <c r="E27" s="2">
        <v>3</v>
      </c>
      <c r="F27" s="2">
        <v>10</v>
      </c>
      <c r="G27" s="2">
        <v>0</v>
      </c>
      <c r="H27" s="2">
        <v>0</v>
      </c>
      <c r="I27" s="2">
        <v>5</v>
      </c>
      <c r="J27" s="2">
        <v>3</v>
      </c>
      <c r="K27" s="2">
        <v>3</v>
      </c>
      <c r="L27" s="2">
        <v>11</v>
      </c>
    </row>
    <row r="28" spans="1:12" x14ac:dyDescent="0.25">
      <c r="A28" s="2">
        <v>4</v>
      </c>
      <c r="B28" s="2" t="s">
        <v>39</v>
      </c>
      <c r="C28" s="2">
        <v>0</v>
      </c>
      <c r="D28" s="2">
        <v>3</v>
      </c>
      <c r="E28" s="2">
        <v>1</v>
      </c>
      <c r="F28" s="2">
        <v>4</v>
      </c>
      <c r="G28" s="2">
        <v>0</v>
      </c>
      <c r="H28" s="2">
        <v>0</v>
      </c>
      <c r="I28" s="2">
        <v>0</v>
      </c>
      <c r="J28" s="2">
        <v>1</v>
      </c>
      <c r="K28" s="2">
        <v>1</v>
      </c>
      <c r="L28" s="2">
        <v>2</v>
      </c>
    </row>
    <row r="29" spans="1:12" x14ac:dyDescent="0.25">
      <c r="A29" s="2">
        <v>5</v>
      </c>
      <c r="B29" s="2" t="s">
        <v>40</v>
      </c>
      <c r="C29" s="2">
        <v>1</v>
      </c>
      <c r="D29" s="2">
        <v>3</v>
      </c>
      <c r="E29" s="2">
        <v>5</v>
      </c>
      <c r="F29" s="2">
        <v>9</v>
      </c>
      <c r="G29" s="2">
        <v>3</v>
      </c>
      <c r="H29" s="2">
        <v>0</v>
      </c>
      <c r="I29" s="2">
        <v>3</v>
      </c>
      <c r="J29" s="2">
        <v>4</v>
      </c>
      <c r="K29" s="2">
        <v>4</v>
      </c>
      <c r="L29" s="2">
        <v>11</v>
      </c>
    </row>
    <row r="30" spans="1:12" x14ac:dyDescent="0.25">
      <c r="A30" s="2">
        <v>6</v>
      </c>
      <c r="B30" s="2" t="s">
        <v>41</v>
      </c>
      <c r="C30" s="2">
        <v>0</v>
      </c>
      <c r="D30" s="2">
        <v>0</v>
      </c>
      <c r="E30" s="2">
        <v>1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1</v>
      </c>
    </row>
    <row r="31" spans="1:12" x14ac:dyDescent="0.25">
      <c r="A31" s="2">
        <v>7</v>
      </c>
      <c r="B31" s="2" t="s">
        <v>42</v>
      </c>
      <c r="C31" s="2">
        <v>0</v>
      </c>
      <c r="D31" s="2">
        <v>0</v>
      </c>
      <c r="E31" s="2">
        <v>1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1</v>
      </c>
    </row>
    <row r="32" spans="1:12" x14ac:dyDescent="0.25">
      <c r="A32" s="2">
        <v>8</v>
      </c>
      <c r="B32" s="2" t="s">
        <v>43</v>
      </c>
      <c r="C32" s="2">
        <v>0</v>
      </c>
      <c r="D32" s="2">
        <v>0</v>
      </c>
      <c r="E32" s="2">
        <v>1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2</v>
      </c>
      <c r="L32" s="2">
        <v>2</v>
      </c>
    </row>
    <row r="33" spans="1:12" ht="30" x14ac:dyDescent="0.25">
      <c r="A33" s="2">
        <v>9</v>
      </c>
      <c r="B33" s="2" t="s">
        <v>44</v>
      </c>
      <c r="C33" s="2">
        <v>0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</row>
    <row r="34" spans="1:12" x14ac:dyDescent="0.25">
      <c r="A34" s="2">
        <v>10</v>
      </c>
      <c r="B34" s="2" t="s">
        <v>45</v>
      </c>
      <c r="C34" s="2">
        <v>0</v>
      </c>
      <c r="D34" s="2">
        <v>0</v>
      </c>
      <c r="E34" s="2">
        <v>1</v>
      </c>
      <c r="F34" s="2">
        <v>1</v>
      </c>
      <c r="G34" s="2">
        <v>39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</row>
    <row r="35" spans="1:12" x14ac:dyDescent="0.25">
      <c r="A35" s="3" t="s">
        <v>46</v>
      </c>
      <c r="B35" s="3" t="s">
        <v>35</v>
      </c>
      <c r="C35" s="3">
        <v>11</v>
      </c>
      <c r="D35" s="3">
        <v>17</v>
      </c>
      <c r="E35" s="3">
        <v>20</v>
      </c>
      <c r="F35" s="3">
        <f>SUM(F25:F34)</f>
        <v>48</v>
      </c>
      <c r="G35" s="3">
        <v>42</v>
      </c>
      <c r="H35" s="3">
        <v>0</v>
      </c>
      <c r="I35" s="3">
        <v>15</v>
      </c>
      <c r="J35" s="3">
        <v>16</v>
      </c>
      <c r="K35" s="3">
        <v>25</v>
      </c>
      <c r="L35" s="3">
        <v>56</v>
      </c>
    </row>
    <row r="36" spans="1:12" x14ac:dyDescent="0.25">
      <c r="A36" s="2">
        <v>1</v>
      </c>
      <c r="B36" s="2" t="s">
        <v>47</v>
      </c>
      <c r="C36" s="2">
        <v>73</v>
      </c>
      <c r="D36" s="2">
        <v>17</v>
      </c>
      <c r="E36" s="2">
        <v>4</v>
      </c>
      <c r="F36" s="2">
        <v>94</v>
      </c>
      <c r="G36" s="2">
        <v>16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</row>
    <row r="37" spans="1:12" x14ac:dyDescent="0.25">
      <c r="A37" s="3" t="s">
        <v>48</v>
      </c>
      <c r="B37" s="3" t="s">
        <v>35</v>
      </c>
      <c r="C37" s="3">
        <v>73</v>
      </c>
      <c r="D37" s="3">
        <v>17</v>
      </c>
      <c r="E37" s="3">
        <v>4</v>
      </c>
      <c r="F37" s="3">
        <v>94</v>
      </c>
      <c r="G37" s="3">
        <v>16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x14ac:dyDescent="0.25">
      <c r="A38" s="2">
        <v>1</v>
      </c>
      <c r="B38" s="2" t="s">
        <v>49</v>
      </c>
      <c r="C38" s="2">
        <v>20</v>
      </c>
      <c r="D38" s="2">
        <v>9</v>
      </c>
      <c r="E38" s="2">
        <v>20</v>
      </c>
      <c r="F38" s="2">
        <v>49</v>
      </c>
      <c r="G38" s="2">
        <v>0</v>
      </c>
      <c r="H38" s="2">
        <v>0</v>
      </c>
      <c r="I38" s="2">
        <v>0</v>
      </c>
      <c r="J38" s="2">
        <v>0</v>
      </c>
      <c r="K38" s="2">
        <v>10</v>
      </c>
      <c r="L38" s="2">
        <v>10</v>
      </c>
    </row>
    <row r="39" spans="1:12" x14ac:dyDescent="0.25">
      <c r="A39" s="2">
        <v>2</v>
      </c>
      <c r="B39" s="2" t="s">
        <v>50</v>
      </c>
      <c r="C39" s="2">
        <v>1</v>
      </c>
      <c r="D39" s="2">
        <v>0</v>
      </c>
      <c r="E39" s="2">
        <v>1</v>
      </c>
      <c r="F39" s="2">
        <v>2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</row>
    <row r="40" spans="1:12" x14ac:dyDescent="0.25">
      <c r="A40" s="2">
        <v>3</v>
      </c>
      <c r="B40" s="2" t="s">
        <v>51</v>
      </c>
      <c r="C40" s="2">
        <v>0</v>
      </c>
      <c r="D40" s="2">
        <v>0</v>
      </c>
      <c r="E40" s="2">
        <v>5</v>
      </c>
      <c r="F40" s="2">
        <v>5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</row>
    <row r="41" spans="1:12" x14ac:dyDescent="0.25">
      <c r="A41" s="2">
        <v>4</v>
      </c>
      <c r="B41" s="2" t="s">
        <v>52</v>
      </c>
      <c r="C41" s="2">
        <v>0</v>
      </c>
      <c r="D41" s="2">
        <v>1</v>
      </c>
      <c r="E41" s="2">
        <v>1</v>
      </c>
      <c r="F41" s="2">
        <v>2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</row>
    <row r="42" spans="1:12" s="143" customFormat="1" x14ac:dyDescent="0.25">
      <c r="A42" s="2"/>
      <c r="B42" s="3" t="s">
        <v>689</v>
      </c>
      <c r="C42" s="3">
        <f t="shared" ref="C42:L42" si="0">SUM(C38:C41)</f>
        <v>21</v>
      </c>
      <c r="D42" s="3">
        <f t="shared" si="0"/>
        <v>10</v>
      </c>
      <c r="E42" s="3">
        <f t="shared" si="0"/>
        <v>27</v>
      </c>
      <c r="F42" s="3">
        <f t="shared" si="0"/>
        <v>58</v>
      </c>
      <c r="G42" s="3">
        <f t="shared" si="0"/>
        <v>0</v>
      </c>
      <c r="H42" s="3">
        <f t="shared" si="0"/>
        <v>0</v>
      </c>
      <c r="I42" s="3">
        <f t="shared" si="0"/>
        <v>0</v>
      </c>
      <c r="J42" s="3">
        <f t="shared" si="0"/>
        <v>0</v>
      </c>
      <c r="K42" s="3">
        <f t="shared" si="0"/>
        <v>10</v>
      </c>
      <c r="L42" s="3">
        <f t="shared" si="0"/>
        <v>10</v>
      </c>
    </row>
    <row r="43" spans="1:12" x14ac:dyDescent="0.25">
      <c r="A43" s="3" t="s">
        <v>53</v>
      </c>
      <c r="B43" s="3" t="s">
        <v>35</v>
      </c>
      <c r="C43" s="3">
        <v>203</v>
      </c>
      <c r="D43" s="3">
        <v>85</v>
      </c>
      <c r="E43" s="3">
        <v>109</v>
      </c>
      <c r="F43" s="3">
        <f>F24+F35+F37+F42</f>
        <v>397</v>
      </c>
      <c r="G43" s="3">
        <v>258</v>
      </c>
      <c r="H43" s="3">
        <v>0</v>
      </c>
      <c r="I43" s="3">
        <v>103</v>
      </c>
      <c r="J43" s="3">
        <v>91</v>
      </c>
      <c r="K43" s="3">
        <v>223</v>
      </c>
      <c r="L43" s="3">
        <v>417</v>
      </c>
    </row>
    <row r="44" spans="1:12" x14ac:dyDescent="0.25">
      <c r="A44" s="4"/>
      <c r="B44" s="4"/>
      <c r="C44" s="245" t="s">
        <v>54</v>
      </c>
      <c r="D44" s="246"/>
      <c r="L44" s="5"/>
    </row>
    <row r="45" spans="1:12" x14ac:dyDescent="0.25">
      <c r="A45" s="3"/>
      <c r="B45" s="3" t="s">
        <v>35</v>
      </c>
      <c r="C45" s="3">
        <v>203</v>
      </c>
      <c r="D45" s="3">
        <v>85</v>
      </c>
      <c r="E45" s="3">
        <v>110</v>
      </c>
      <c r="F45" s="3">
        <v>398</v>
      </c>
      <c r="G45" s="3">
        <v>272</v>
      </c>
      <c r="H45" s="3">
        <v>0</v>
      </c>
      <c r="I45" s="3">
        <v>102</v>
      </c>
      <c r="J45" s="3">
        <v>83</v>
      </c>
      <c r="K45" s="3">
        <v>225</v>
      </c>
      <c r="L45" s="3">
        <v>410</v>
      </c>
    </row>
  </sheetData>
  <mergeCells count="2">
    <mergeCell ref="A1:L1"/>
    <mergeCell ref="C44:D44"/>
  </mergeCells>
  <pageMargins left="0.7" right="0.7" top="0.75" bottom="0.75" header="0.3" footer="0.3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I31" sqref="I31"/>
    </sheetView>
  </sheetViews>
  <sheetFormatPr defaultRowHeight="15" x14ac:dyDescent="0.25"/>
  <sheetData>
    <row r="1" spans="1:16" x14ac:dyDescent="0.25">
      <c r="A1" s="243" t="s">
        <v>109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6" ht="45" x14ac:dyDescent="0.25">
      <c r="A3" s="1" t="s">
        <v>1</v>
      </c>
      <c r="B3" s="1" t="s">
        <v>2</v>
      </c>
      <c r="C3" s="14" t="s">
        <v>97</v>
      </c>
      <c r="D3" s="14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105</v>
      </c>
    </row>
    <row r="4" spans="1:16" x14ac:dyDescent="0.25">
      <c r="A4" s="2">
        <v>1</v>
      </c>
      <c r="B4" s="2" t="s">
        <v>13</v>
      </c>
      <c r="C4" s="15">
        <v>0</v>
      </c>
      <c r="D4" s="15">
        <v>0</v>
      </c>
      <c r="E4" s="2">
        <v>0</v>
      </c>
      <c r="F4" s="2">
        <v>0</v>
      </c>
      <c r="G4" s="2"/>
      <c r="H4" s="2">
        <v>0</v>
      </c>
      <c r="I4" s="2"/>
      <c r="J4" s="2">
        <v>0</v>
      </c>
      <c r="K4" s="2"/>
    </row>
    <row r="5" spans="1:16" x14ac:dyDescent="0.25">
      <c r="A5" s="2">
        <v>2</v>
      </c>
      <c r="B5" s="2" t="s">
        <v>15</v>
      </c>
      <c r="C5" s="15">
        <v>663</v>
      </c>
      <c r="D5" s="15">
        <v>233.25</v>
      </c>
      <c r="E5" s="2">
        <v>0</v>
      </c>
      <c r="F5" s="2">
        <v>0</v>
      </c>
      <c r="G5" s="2">
        <v>0</v>
      </c>
      <c r="H5" s="2">
        <v>0</v>
      </c>
      <c r="I5" s="2"/>
      <c r="J5" s="2">
        <v>0</v>
      </c>
      <c r="K5" s="2"/>
    </row>
    <row r="6" spans="1:16" x14ac:dyDescent="0.25">
      <c r="A6" s="2">
        <v>3</v>
      </c>
      <c r="B6" s="2" t="s">
        <v>16</v>
      </c>
      <c r="C6" s="15">
        <v>108</v>
      </c>
      <c r="D6" s="15">
        <v>103.37</v>
      </c>
      <c r="E6" s="2">
        <v>0</v>
      </c>
      <c r="F6" s="2">
        <v>0</v>
      </c>
      <c r="G6" s="2"/>
      <c r="H6" s="2">
        <v>0</v>
      </c>
      <c r="I6" s="2"/>
      <c r="J6" s="2">
        <v>0</v>
      </c>
      <c r="K6" s="2">
        <v>0</v>
      </c>
      <c r="P6" t="s">
        <v>403</v>
      </c>
    </row>
    <row r="7" spans="1:16" x14ac:dyDescent="0.25">
      <c r="A7" s="2">
        <v>4</v>
      </c>
      <c r="B7" s="2" t="s">
        <v>17</v>
      </c>
      <c r="C7" s="15">
        <v>0</v>
      </c>
      <c r="D7" s="15">
        <v>0</v>
      </c>
      <c r="E7" s="2">
        <v>0</v>
      </c>
      <c r="F7" s="2">
        <v>0</v>
      </c>
      <c r="G7" s="2"/>
      <c r="H7" s="2">
        <v>0</v>
      </c>
      <c r="I7" s="2"/>
      <c r="J7" s="2">
        <v>0</v>
      </c>
      <c r="K7" s="2"/>
    </row>
    <row r="8" spans="1:16" x14ac:dyDescent="0.25">
      <c r="A8" s="2">
        <v>5</v>
      </c>
      <c r="B8" s="2" t="s">
        <v>18</v>
      </c>
      <c r="C8" s="15">
        <v>193</v>
      </c>
      <c r="D8" s="15">
        <v>115.05</v>
      </c>
      <c r="E8" s="2">
        <v>65</v>
      </c>
      <c r="F8" s="2">
        <v>10</v>
      </c>
      <c r="G8" s="2">
        <v>15</v>
      </c>
      <c r="H8" s="2">
        <v>55</v>
      </c>
      <c r="I8" s="2">
        <v>85</v>
      </c>
      <c r="J8" s="2">
        <v>55</v>
      </c>
      <c r="K8" s="2">
        <v>48</v>
      </c>
    </row>
    <row r="9" spans="1:16" x14ac:dyDescent="0.25">
      <c r="A9" s="2">
        <v>6</v>
      </c>
      <c r="B9" s="2" t="s">
        <v>21</v>
      </c>
      <c r="C9" s="15">
        <v>10</v>
      </c>
      <c r="D9" s="15">
        <v>60.5</v>
      </c>
      <c r="E9" s="2">
        <v>0</v>
      </c>
      <c r="F9" s="2">
        <v>0</v>
      </c>
      <c r="G9" s="2"/>
      <c r="H9" s="2">
        <v>0</v>
      </c>
      <c r="I9" s="2"/>
      <c r="J9" s="2">
        <v>0</v>
      </c>
      <c r="K9" s="2">
        <v>0</v>
      </c>
    </row>
    <row r="10" spans="1:16" x14ac:dyDescent="0.25">
      <c r="A10" s="2">
        <v>7</v>
      </c>
      <c r="B10" s="2" t="s">
        <v>23</v>
      </c>
      <c r="C10" s="15">
        <v>1</v>
      </c>
      <c r="D10" s="15">
        <v>0.05</v>
      </c>
      <c r="E10" s="2">
        <v>0</v>
      </c>
      <c r="F10" s="2">
        <v>0</v>
      </c>
      <c r="G10" s="2"/>
      <c r="H10" s="2">
        <v>0</v>
      </c>
      <c r="I10" s="2"/>
      <c r="J10" s="2">
        <v>0</v>
      </c>
      <c r="K10" s="2">
        <v>0</v>
      </c>
    </row>
    <row r="11" spans="1:16" x14ac:dyDescent="0.25">
      <c r="A11" s="2">
        <v>8</v>
      </c>
      <c r="B11" s="2" t="s">
        <v>24</v>
      </c>
      <c r="C11" s="15">
        <v>0</v>
      </c>
      <c r="D11" s="15">
        <v>0</v>
      </c>
      <c r="E11" s="2">
        <v>0</v>
      </c>
      <c r="F11" s="2">
        <v>0</v>
      </c>
      <c r="G11" s="2"/>
      <c r="H11" s="2">
        <v>0</v>
      </c>
      <c r="I11" s="2"/>
      <c r="J11" s="2">
        <v>0</v>
      </c>
      <c r="K11" s="2"/>
    </row>
    <row r="12" spans="1:16" x14ac:dyDescent="0.25">
      <c r="A12" s="2">
        <v>9</v>
      </c>
      <c r="B12" s="2" t="s">
        <v>25</v>
      </c>
      <c r="C12" s="15">
        <v>552</v>
      </c>
      <c r="D12" s="15">
        <v>265.5</v>
      </c>
      <c r="E12" s="2">
        <v>0</v>
      </c>
      <c r="F12" s="2">
        <v>0</v>
      </c>
      <c r="G12" s="2"/>
      <c r="H12" s="2">
        <v>0</v>
      </c>
      <c r="I12" s="2"/>
      <c r="J12" s="2">
        <v>0</v>
      </c>
      <c r="K12" s="2">
        <v>0</v>
      </c>
    </row>
    <row r="13" spans="1:16" x14ac:dyDescent="0.25">
      <c r="A13" s="2">
        <v>10</v>
      </c>
      <c r="B13" s="2" t="s">
        <v>26</v>
      </c>
      <c r="C13" s="15">
        <v>0</v>
      </c>
      <c r="D13" s="15">
        <v>0</v>
      </c>
      <c r="E13" s="2">
        <v>0</v>
      </c>
      <c r="F13" s="2">
        <v>0</v>
      </c>
      <c r="G13" s="2"/>
      <c r="H13" s="2">
        <v>0</v>
      </c>
      <c r="I13" s="2"/>
      <c r="J13" s="2">
        <v>0</v>
      </c>
      <c r="K13" s="2"/>
    </row>
    <row r="14" spans="1:16" x14ac:dyDescent="0.25">
      <c r="A14" s="2">
        <v>11</v>
      </c>
      <c r="B14" s="2" t="s">
        <v>27</v>
      </c>
      <c r="C14" s="15">
        <v>62342</v>
      </c>
      <c r="D14" s="15">
        <v>34168.639999999999</v>
      </c>
      <c r="E14" s="2">
        <v>7370.17</v>
      </c>
      <c r="F14" s="2">
        <v>6338.35</v>
      </c>
      <c r="G14" s="2">
        <v>86</v>
      </c>
      <c r="H14" s="2">
        <v>1031.82</v>
      </c>
      <c r="I14" s="2">
        <v>14</v>
      </c>
      <c r="J14" s="2">
        <v>2077</v>
      </c>
      <c r="K14" s="2">
        <v>6</v>
      </c>
    </row>
    <row r="15" spans="1:16" x14ac:dyDescent="0.25">
      <c r="A15" s="2">
        <v>12</v>
      </c>
      <c r="B15" s="2" t="s">
        <v>28</v>
      </c>
      <c r="C15" s="15">
        <v>61</v>
      </c>
      <c r="D15" s="15">
        <v>23.67</v>
      </c>
      <c r="E15" s="2">
        <v>5.5</v>
      </c>
      <c r="F15" s="2">
        <v>1.65</v>
      </c>
      <c r="G15" s="2">
        <v>30</v>
      </c>
      <c r="H15" s="2">
        <v>3.85</v>
      </c>
      <c r="I15" s="2">
        <v>70</v>
      </c>
      <c r="J15" s="2">
        <v>5.5</v>
      </c>
      <c r="K15" s="2">
        <v>23</v>
      </c>
    </row>
    <row r="16" spans="1:16" x14ac:dyDescent="0.25">
      <c r="A16" s="2">
        <v>13</v>
      </c>
      <c r="B16" s="2" t="s">
        <v>30</v>
      </c>
      <c r="C16" s="15">
        <v>73</v>
      </c>
      <c r="D16" s="15">
        <v>34.299999999999997</v>
      </c>
      <c r="E16" s="2">
        <v>0.69</v>
      </c>
      <c r="F16" s="2">
        <v>0.48</v>
      </c>
      <c r="G16" s="2">
        <v>70</v>
      </c>
      <c r="H16" s="2">
        <v>0.21</v>
      </c>
      <c r="I16" s="2">
        <v>30</v>
      </c>
      <c r="J16" s="2">
        <v>0.57999999999999996</v>
      </c>
      <c r="K16" s="2">
        <v>0</v>
      </c>
    </row>
    <row r="17" spans="1:11" x14ac:dyDescent="0.25">
      <c r="A17" s="2">
        <v>14</v>
      </c>
      <c r="B17" s="2" t="s">
        <v>31</v>
      </c>
      <c r="C17" s="15">
        <v>72</v>
      </c>
      <c r="D17" s="15">
        <v>34.520000000000003</v>
      </c>
      <c r="E17" s="2">
        <v>2.0299999999999998</v>
      </c>
      <c r="F17" s="2">
        <v>0</v>
      </c>
      <c r="G17" s="2">
        <v>0</v>
      </c>
      <c r="H17" s="2">
        <v>2.0299999999999998</v>
      </c>
      <c r="I17" s="2">
        <v>100</v>
      </c>
      <c r="J17" s="2">
        <v>19.03</v>
      </c>
      <c r="K17" s="2">
        <v>55</v>
      </c>
    </row>
    <row r="18" spans="1:11" x14ac:dyDescent="0.25">
      <c r="A18" s="2">
        <v>15</v>
      </c>
      <c r="B18" s="2" t="s">
        <v>32</v>
      </c>
      <c r="C18" s="15">
        <v>0</v>
      </c>
      <c r="D18" s="15">
        <v>0</v>
      </c>
      <c r="E18" s="2">
        <v>0</v>
      </c>
      <c r="F18" s="2">
        <v>0</v>
      </c>
      <c r="G18" s="2"/>
      <c r="H18" s="2">
        <v>0</v>
      </c>
      <c r="I18" s="2"/>
      <c r="J18" s="2">
        <v>0</v>
      </c>
      <c r="K18" s="2"/>
    </row>
    <row r="19" spans="1:11" x14ac:dyDescent="0.25">
      <c r="A19" s="2">
        <v>16</v>
      </c>
      <c r="B19" s="2" t="s">
        <v>33</v>
      </c>
      <c r="C19" s="15">
        <v>0</v>
      </c>
      <c r="D19" s="15">
        <v>0</v>
      </c>
      <c r="E19" s="2">
        <v>0</v>
      </c>
      <c r="F19" s="2">
        <v>0</v>
      </c>
      <c r="G19" s="2"/>
      <c r="H19" s="2">
        <v>0</v>
      </c>
      <c r="I19" s="2"/>
      <c r="J19" s="2">
        <v>0</v>
      </c>
      <c r="K19" s="2"/>
    </row>
    <row r="20" spans="1:11" x14ac:dyDescent="0.25">
      <c r="A20" s="3" t="s">
        <v>34</v>
      </c>
      <c r="B20" s="3" t="s">
        <v>35</v>
      </c>
      <c r="C20" s="16">
        <f t="shared" ref="C20:K20" si="0">SUM(C4:C19)</f>
        <v>64075</v>
      </c>
      <c r="D20" s="16">
        <f t="shared" si="0"/>
        <v>35038.85</v>
      </c>
      <c r="E20" s="3">
        <f t="shared" si="0"/>
        <v>7443.3899999999994</v>
      </c>
      <c r="F20" s="3">
        <f t="shared" si="0"/>
        <v>6350.48</v>
      </c>
      <c r="G20" s="3">
        <f t="shared" si="0"/>
        <v>201</v>
      </c>
      <c r="H20" s="3">
        <f t="shared" si="0"/>
        <v>1092.9099999999999</v>
      </c>
      <c r="I20" s="3">
        <f t="shared" si="0"/>
        <v>299</v>
      </c>
      <c r="J20" s="3">
        <f t="shared" si="0"/>
        <v>2157.11</v>
      </c>
      <c r="K20" s="3">
        <f t="shared" si="0"/>
        <v>132</v>
      </c>
    </row>
    <row r="21" spans="1:11" x14ac:dyDescent="0.25">
      <c r="A21" s="2">
        <v>1</v>
      </c>
      <c r="B21" s="2" t="s">
        <v>36</v>
      </c>
      <c r="C21" s="15">
        <v>4</v>
      </c>
      <c r="D21" s="15">
        <v>17.61</v>
      </c>
      <c r="E21" s="2">
        <v>0</v>
      </c>
      <c r="F21" s="2">
        <v>0</v>
      </c>
      <c r="G21" s="2"/>
      <c r="H21" s="2">
        <v>0</v>
      </c>
      <c r="I21" s="2"/>
      <c r="J21" s="2">
        <v>0</v>
      </c>
      <c r="K21" s="2">
        <v>0</v>
      </c>
    </row>
    <row r="22" spans="1:11" x14ac:dyDescent="0.25">
      <c r="A22" s="2">
        <v>2</v>
      </c>
      <c r="B22" s="2" t="s">
        <v>37</v>
      </c>
      <c r="C22" s="15">
        <v>11</v>
      </c>
      <c r="D22" s="15">
        <v>17.46</v>
      </c>
      <c r="E22" s="2">
        <v>0</v>
      </c>
      <c r="F22" s="2">
        <v>0</v>
      </c>
      <c r="G22" s="2"/>
      <c r="H22" s="2">
        <v>0</v>
      </c>
      <c r="I22" s="2"/>
      <c r="J22" s="2">
        <v>0</v>
      </c>
      <c r="K22" s="2">
        <v>0</v>
      </c>
    </row>
    <row r="23" spans="1:11" x14ac:dyDescent="0.25">
      <c r="A23" s="2">
        <v>3</v>
      </c>
      <c r="B23" s="2" t="s">
        <v>38</v>
      </c>
      <c r="C23" s="15">
        <v>5</v>
      </c>
      <c r="D23" s="15">
        <v>37.04</v>
      </c>
      <c r="E23" s="2">
        <v>0</v>
      </c>
      <c r="F23" s="2">
        <v>0</v>
      </c>
      <c r="G23" s="2"/>
      <c r="H23" s="2">
        <v>0</v>
      </c>
      <c r="I23" s="2"/>
      <c r="J23" s="2">
        <v>0</v>
      </c>
      <c r="K23" s="2">
        <v>0</v>
      </c>
    </row>
    <row r="24" spans="1:11" x14ac:dyDescent="0.25">
      <c r="A24" s="2">
        <v>4</v>
      </c>
      <c r="B24" s="2" t="s">
        <v>39</v>
      </c>
      <c r="C24" s="15">
        <v>0</v>
      </c>
      <c r="D24" s="15">
        <v>0</v>
      </c>
      <c r="E24" s="2">
        <v>0</v>
      </c>
      <c r="F24" s="2">
        <v>0</v>
      </c>
      <c r="G24" s="2"/>
      <c r="H24" s="2">
        <v>0</v>
      </c>
      <c r="I24" s="2"/>
      <c r="J24" s="2">
        <v>0</v>
      </c>
      <c r="K24" s="2"/>
    </row>
    <row r="25" spans="1:11" x14ac:dyDescent="0.25">
      <c r="A25" s="2">
        <v>5</v>
      </c>
      <c r="B25" s="2" t="s">
        <v>40</v>
      </c>
      <c r="C25" s="15">
        <v>0</v>
      </c>
      <c r="D25" s="15">
        <v>0</v>
      </c>
      <c r="E25" s="2">
        <v>0</v>
      </c>
      <c r="F25" s="2">
        <v>0</v>
      </c>
      <c r="G25" s="2"/>
      <c r="H25" s="2">
        <v>0</v>
      </c>
      <c r="I25" s="2"/>
      <c r="J25" s="2">
        <v>0</v>
      </c>
      <c r="K25" s="2"/>
    </row>
    <row r="26" spans="1:11" x14ac:dyDescent="0.25">
      <c r="A26" s="2">
        <v>6</v>
      </c>
      <c r="B26" s="2" t="s">
        <v>41</v>
      </c>
      <c r="C26" s="15">
        <v>0</v>
      </c>
      <c r="D26" s="15">
        <v>0</v>
      </c>
      <c r="E26" s="2">
        <v>0</v>
      </c>
      <c r="F26" s="2">
        <v>0</v>
      </c>
      <c r="G26" s="2"/>
      <c r="H26" s="2">
        <v>0</v>
      </c>
      <c r="I26" s="2"/>
      <c r="J26" s="2">
        <v>0</v>
      </c>
      <c r="K26" s="2"/>
    </row>
    <row r="27" spans="1:11" x14ac:dyDescent="0.25">
      <c r="A27" s="2">
        <v>7</v>
      </c>
      <c r="B27" s="2" t="s">
        <v>42</v>
      </c>
      <c r="C27" s="15">
        <v>0</v>
      </c>
      <c r="D27" s="15">
        <v>0</v>
      </c>
      <c r="E27" s="2">
        <v>0</v>
      </c>
      <c r="F27" s="2">
        <v>0</v>
      </c>
      <c r="G27" s="2"/>
      <c r="H27" s="2">
        <v>0</v>
      </c>
      <c r="I27" s="2"/>
      <c r="J27" s="2">
        <v>0</v>
      </c>
      <c r="K27" s="2"/>
    </row>
    <row r="28" spans="1:11" x14ac:dyDescent="0.25">
      <c r="A28" s="2">
        <v>8</v>
      </c>
      <c r="B28" s="2" t="s">
        <v>43</v>
      </c>
      <c r="C28" s="15">
        <v>0</v>
      </c>
      <c r="D28" s="15">
        <v>0</v>
      </c>
      <c r="E28" s="2"/>
      <c r="F28" s="2"/>
      <c r="G28" s="2"/>
      <c r="H28" s="2"/>
      <c r="I28" s="2"/>
      <c r="J28" s="2"/>
      <c r="K28" s="2"/>
    </row>
    <row r="29" spans="1:11" ht="30" x14ac:dyDescent="0.25">
      <c r="A29" s="2">
        <v>9</v>
      </c>
      <c r="B29" s="2" t="s">
        <v>44</v>
      </c>
      <c r="C29" s="15">
        <v>0</v>
      </c>
      <c r="D29" s="15">
        <v>0</v>
      </c>
      <c r="E29" s="2">
        <v>0</v>
      </c>
      <c r="F29" s="2">
        <v>0</v>
      </c>
      <c r="G29" s="2"/>
      <c r="H29" s="2">
        <v>0</v>
      </c>
      <c r="I29" s="2"/>
      <c r="J29" s="2">
        <v>0</v>
      </c>
      <c r="K29" s="2"/>
    </row>
    <row r="30" spans="1:11" x14ac:dyDescent="0.25">
      <c r="A30" s="3" t="s">
        <v>46</v>
      </c>
      <c r="B30" s="3" t="s">
        <v>35</v>
      </c>
      <c r="C30" s="16">
        <f>SUM(C21:C29)</f>
        <v>20</v>
      </c>
      <c r="D30" s="16">
        <f>SUM(D21:D29)</f>
        <v>72.11</v>
      </c>
      <c r="E30" s="3">
        <f>SUM(E21:E29)</f>
        <v>0</v>
      </c>
      <c r="F30" s="3">
        <f>SUM(F21:F29)</f>
        <v>0</v>
      </c>
      <c r="G30" s="3"/>
      <c r="H30" s="3">
        <f>SUM(H21:H29)</f>
        <v>0</v>
      </c>
      <c r="I30" s="3"/>
      <c r="J30" s="3">
        <f>SUM(J21:J29)</f>
        <v>0</v>
      </c>
      <c r="K30" s="3">
        <f>SUM(K21:K29)</f>
        <v>0</v>
      </c>
    </row>
    <row r="31" spans="1:11" x14ac:dyDescent="0.25">
      <c r="A31" s="2">
        <v>1</v>
      </c>
      <c r="B31" s="2" t="s">
        <v>47</v>
      </c>
      <c r="C31" s="15">
        <v>19074</v>
      </c>
      <c r="D31" s="15">
        <v>9854.7800000000007</v>
      </c>
      <c r="E31" s="2">
        <v>4851.5200000000004</v>
      </c>
      <c r="F31" s="2">
        <v>3186.69</v>
      </c>
      <c r="G31" s="2">
        <v>66</v>
      </c>
      <c r="H31" s="2">
        <v>1664.83</v>
      </c>
      <c r="I31" s="2">
        <v>34</v>
      </c>
      <c r="J31" s="2">
        <v>459.95</v>
      </c>
      <c r="K31" s="2">
        <v>5</v>
      </c>
    </row>
    <row r="32" spans="1:11" x14ac:dyDescent="0.25">
      <c r="A32" s="3" t="s">
        <v>48</v>
      </c>
      <c r="B32" s="3" t="s">
        <v>35</v>
      </c>
      <c r="C32" s="16">
        <f t="shared" ref="C32:K32" si="1">SUM(C31)</f>
        <v>19074</v>
      </c>
      <c r="D32" s="16">
        <f t="shared" si="1"/>
        <v>9854.7800000000007</v>
      </c>
      <c r="E32" s="3">
        <f t="shared" si="1"/>
        <v>4851.5200000000004</v>
      </c>
      <c r="F32" s="3">
        <f t="shared" si="1"/>
        <v>3186.69</v>
      </c>
      <c r="G32" s="3">
        <f t="shared" si="1"/>
        <v>66</v>
      </c>
      <c r="H32" s="3">
        <f t="shared" si="1"/>
        <v>1664.83</v>
      </c>
      <c r="I32" s="3">
        <f t="shared" si="1"/>
        <v>34</v>
      </c>
      <c r="J32" s="3">
        <f t="shared" si="1"/>
        <v>459.95</v>
      </c>
      <c r="K32" s="3">
        <f t="shared" si="1"/>
        <v>5</v>
      </c>
    </row>
    <row r="33" spans="1:11" x14ac:dyDescent="0.25">
      <c r="A33" s="17">
        <v>1</v>
      </c>
      <c r="B33" s="17" t="s">
        <v>49</v>
      </c>
      <c r="C33" s="190">
        <v>8200</v>
      </c>
      <c r="D33" s="190">
        <v>88175.29</v>
      </c>
      <c r="E33" s="17">
        <v>6261.89</v>
      </c>
      <c r="F33" s="17">
        <v>671.7</v>
      </c>
      <c r="G33" s="17">
        <v>11</v>
      </c>
      <c r="H33" s="17">
        <v>5590.19</v>
      </c>
      <c r="I33" s="17">
        <v>89</v>
      </c>
      <c r="J33" s="17">
        <v>5590.19</v>
      </c>
      <c r="K33" s="17">
        <v>6</v>
      </c>
    </row>
    <row r="34" spans="1:11" x14ac:dyDescent="0.25">
      <c r="A34" s="146"/>
      <c r="B34" s="173" t="s">
        <v>35</v>
      </c>
      <c r="C34" s="36">
        <f>C20+C30+C32+C33</f>
        <v>91369</v>
      </c>
      <c r="D34" s="36">
        <f>D20+D30+D32+D33</f>
        <v>133141.03</v>
      </c>
      <c r="E34" s="173">
        <f>SUM(E33)</f>
        <v>6261.89</v>
      </c>
      <c r="F34" s="173">
        <f>SUM(F33)</f>
        <v>671.7</v>
      </c>
      <c r="G34" s="173">
        <f>SUM(G4:G33)</f>
        <v>545</v>
      </c>
      <c r="H34" s="173">
        <f>SUM(H33)</f>
        <v>5590.19</v>
      </c>
      <c r="I34" s="173">
        <f>SUM(I4:I33)</f>
        <v>755</v>
      </c>
      <c r="J34" s="22">
        <f>SUM(J33)</f>
        <v>5590.19</v>
      </c>
      <c r="K34" s="173">
        <f>SUM(K33)</f>
        <v>6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22" workbookViewId="0">
      <selection activeCell="G3" sqref="G3"/>
    </sheetView>
  </sheetViews>
  <sheetFormatPr defaultRowHeight="15" x14ac:dyDescent="0.25"/>
  <cols>
    <col min="8" max="8" width="10" customWidth="1"/>
  </cols>
  <sheetData>
    <row r="1" spans="1:16" ht="15" customHeight="1" x14ac:dyDescent="0.25">
      <c r="A1" s="243" t="s">
        <v>110</v>
      </c>
      <c r="B1" s="243"/>
      <c r="C1" s="243"/>
      <c r="D1" s="243"/>
      <c r="E1" s="243"/>
      <c r="F1" s="243"/>
      <c r="G1" s="243"/>
      <c r="H1" s="243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</row>
    <row r="3" spans="1:16" ht="60" x14ac:dyDescent="0.25">
      <c r="A3" s="1" t="s">
        <v>1</v>
      </c>
      <c r="B3" s="1" t="s">
        <v>2</v>
      </c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</row>
    <row r="4" spans="1:16" x14ac:dyDescent="0.25">
      <c r="A4" s="2">
        <v>1</v>
      </c>
      <c r="B4" s="2" t="s">
        <v>13</v>
      </c>
      <c r="C4" s="2">
        <v>72</v>
      </c>
      <c r="D4" s="2">
        <v>150.76</v>
      </c>
      <c r="E4" s="2">
        <v>0</v>
      </c>
      <c r="F4" s="2">
        <v>0</v>
      </c>
      <c r="G4" s="2">
        <f>C4+E4</f>
        <v>72</v>
      </c>
      <c r="H4" s="2">
        <f>D4+F4</f>
        <v>150.76</v>
      </c>
    </row>
    <row r="5" spans="1:16" x14ac:dyDescent="0.25">
      <c r="A5" s="2">
        <v>2</v>
      </c>
      <c r="B5" s="2" t="s">
        <v>14</v>
      </c>
      <c r="C5" s="2">
        <v>0</v>
      </c>
      <c r="D5" s="2">
        <v>0</v>
      </c>
      <c r="E5" s="2">
        <v>0</v>
      </c>
      <c r="F5" s="2">
        <v>0</v>
      </c>
      <c r="G5" s="2">
        <f t="shared" ref="G5:H42" si="0">C5+E5</f>
        <v>0</v>
      </c>
      <c r="H5" s="2">
        <f t="shared" si="0"/>
        <v>0</v>
      </c>
    </row>
    <row r="6" spans="1:16" x14ac:dyDescent="0.25">
      <c r="A6" s="2">
        <v>3</v>
      </c>
      <c r="B6" s="2" t="s">
        <v>15</v>
      </c>
      <c r="C6" s="2">
        <v>0</v>
      </c>
      <c r="D6" s="2">
        <v>0</v>
      </c>
      <c r="E6" s="2">
        <v>663</v>
      </c>
      <c r="F6" s="2">
        <v>233.25</v>
      </c>
      <c r="G6" s="2">
        <f t="shared" si="0"/>
        <v>663</v>
      </c>
      <c r="H6" s="2">
        <f t="shared" si="0"/>
        <v>233.25</v>
      </c>
      <c r="P6" t="s">
        <v>403</v>
      </c>
    </row>
    <row r="7" spans="1:16" x14ac:dyDescent="0.25">
      <c r="A7" s="2">
        <v>4</v>
      </c>
      <c r="B7" s="2" t="s">
        <v>16</v>
      </c>
      <c r="C7" s="2">
        <v>78</v>
      </c>
      <c r="D7" s="2">
        <v>3.48</v>
      </c>
      <c r="E7" s="2">
        <v>108</v>
      </c>
      <c r="F7" s="2">
        <v>103.37</v>
      </c>
      <c r="G7" s="2">
        <f t="shared" si="0"/>
        <v>186</v>
      </c>
      <c r="H7" s="2">
        <f t="shared" si="0"/>
        <v>106.85000000000001</v>
      </c>
    </row>
    <row r="8" spans="1:16" x14ac:dyDescent="0.25">
      <c r="A8" s="2">
        <v>5</v>
      </c>
      <c r="B8" s="2" t="s">
        <v>17</v>
      </c>
      <c r="C8" s="2">
        <v>0</v>
      </c>
      <c r="D8" s="2">
        <v>0</v>
      </c>
      <c r="E8" s="2">
        <v>0</v>
      </c>
      <c r="F8" s="2">
        <v>0</v>
      </c>
      <c r="G8" s="2">
        <f t="shared" si="0"/>
        <v>0</v>
      </c>
      <c r="H8" s="2">
        <f t="shared" si="0"/>
        <v>0</v>
      </c>
    </row>
    <row r="9" spans="1:16" x14ac:dyDescent="0.25">
      <c r="A9" s="2">
        <v>6</v>
      </c>
      <c r="B9" s="2" t="s">
        <v>18</v>
      </c>
      <c r="C9" s="2">
        <v>285</v>
      </c>
      <c r="D9" s="2">
        <v>1567.68</v>
      </c>
      <c r="E9" s="2">
        <v>193</v>
      </c>
      <c r="F9" s="2">
        <v>115.05</v>
      </c>
      <c r="G9" s="2">
        <f t="shared" si="0"/>
        <v>478</v>
      </c>
      <c r="H9" s="2">
        <f t="shared" si="0"/>
        <v>1682.73</v>
      </c>
    </row>
    <row r="10" spans="1:16" x14ac:dyDescent="0.25">
      <c r="A10" s="2">
        <v>7</v>
      </c>
      <c r="B10" s="2" t="s">
        <v>19</v>
      </c>
      <c r="C10" s="2">
        <v>233</v>
      </c>
      <c r="D10" s="2">
        <v>220.62</v>
      </c>
      <c r="E10" s="2">
        <v>0</v>
      </c>
      <c r="F10" s="2">
        <v>0</v>
      </c>
      <c r="G10" s="2">
        <f t="shared" si="0"/>
        <v>233</v>
      </c>
      <c r="H10" s="2">
        <f t="shared" si="0"/>
        <v>220.62</v>
      </c>
    </row>
    <row r="11" spans="1:16" x14ac:dyDescent="0.25">
      <c r="A11" s="2">
        <v>8</v>
      </c>
      <c r="B11" s="2" t="s">
        <v>20</v>
      </c>
      <c r="C11" s="2">
        <v>0</v>
      </c>
      <c r="D11" s="2">
        <v>0</v>
      </c>
      <c r="E11" s="2">
        <v>0</v>
      </c>
      <c r="F11" s="2">
        <v>0</v>
      </c>
      <c r="G11" s="2">
        <f t="shared" si="0"/>
        <v>0</v>
      </c>
      <c r="H11" s="2">
        <f t="shared" si="0"/>
        <v>0</v>
      </c>
    </row>
    <row r="12" spans="1:16" x14ac:dyDescent="0.25">
      <c r="A12" s="2">
        <v>9</v>
      </c>
      <c r="B12" s="2" t="s">
        <v>21</v>
      </c>
      <c r="C12" s="2">
        <v>7</v>
      </c>
      <c r="D12" s="2">
        <v>60.74</v>
      </c>
      <c r="E12" s="2">
        <v>10</v>
      </c>
      <c r="F12" s="2">
        <v>60.5</v>
      </c>
      <c r="G12" s="2">
        <f t="shared" si="0"/>
        <v>17</v>
      </c>
      <c r="H12" s="2">
        <f t="shared" si="0"/>
        <v>121.24000000000001</v>
      </c>
    </row>
    <row r="13" spans="1:16" x14ac:dyDescent="0.25">
      <c r="A13" s="2">
        <v>10</v>
      </c>
      <c r="B13" s="2" t="s">
        <v>22</v>
      </c>
      <c r="C13" s="2">
        <v>66</v>
      </c>
      <c r="D13" s="2">
        <v>6015.33</v>
      </c>
      <c r="E13" s="2">
        <v>0</v>
      </c>
      <c r="F13" s="2">
        <v>0</v>
      </c>
      <c r="G13" s="2">
        <f t="shared" si="0"/>
        <v>66</v>
      </c>
      <c r="H13" s="2">
        <f t="shared" si="0"/>
        <v>6015.33</v>
      </c>
    </row>
    <row r="14" spans="1:16" x14ac:dyDescent="0.25">
      <c r="A14" s="2">
        <v>11</v>
      </c>
      <c r="B14" s="2" t="s">
        <v>23</v>
      </c>
      <c r="C14" s="2">
        <v>6</v>
      </c>
      <c r="D14" s="2">
        <v>793.36</v>
      </c>
      <c r="E14" s="2">
        <v>1</v>
      </c>
      <c r="F14" s="2">
        <v>0.05</v>
      </c>
      <c r="G14" s="2">
        <f t="shared" si="0"/>
        <v>7</v>
      </c>
      <c r="H14" s="2">
        <f t="shared" si="0"/>
        <v>793.41</v>
      </c>
    </row>
    <row r="15" spans="1:16" x14ac:dyDescent="0.25">
      <c r="A15" s="2">
        <v>12</v>
      </c>
      <c r="B15" s="2" t="s">
        <v>24</v>
      </c>
      <c r="C15" s="2">
        <v>1</v>
      </c>
      <c r="D15" s="2">
        <v>0.23</v>
      </c>
      <c r="E15" s="2">
        <v>0</v>
      </c>
      <c r="F15" s="2">
        <v>0</v>
      </c>
      <c r="G15" s="2">
        <f t="shared" si="0"/>
        <v>1</v>
      </c>
      <c r="H15" s="2">
        <f t="shared" si="0"/>
        <v>0.23</v>
      </c>
    </row>
    <row r="16" spans="1:16" x14ac:dyDescent="0.25">
      <c r="A16" s="2">
        <v>13</v>
      </c>
      <c r="B16" s="2" t="s">
        <v>25</v>
      </c>
      <c r="C16" s="2">
        <v>772</v>
      </c>
      <c r="D16" s="2">
        <v>416.55</v>
      </c>
      <c r="E16" s="2">
        <v>552</v>
      </c>
      <c r="F16" s="2">
        <v>265.5</v>
      </c>
      <c r="G16" s="2">
        <f t="shared" si="0"/>
        <v>1324</v>
      </c>
      <c r="H16" s="2">
        <f t="shared" si="0"/>
        <v>682.05</v>
      </c>
    </row>
    <row r="17" spans="1:8" x14ac:dyDescent="0.25">
      <c r="A17" s="2">
        <v>14</v>
      </c>
      <c r="B17" s="2" t="s">
        <v>26</v>
      </c>
      <c r="C17" s="2">
        <v>0</v>
      </c>
      <c r="D17" s="2">
        <v>0</v>
      </c>
      <c r="E17" s="2">
        <v>0</v>
      </c>
      <c r="F17" s="2">
        <v>0</v>
      </c>
      <c r="G17" s="2">
        <f t="shared" si="0"/>
        <v>0</v>
      </c>
      <c r="H17" s="2">
        <f t="shared" si="0"/>
        <v>0</v>
      </c>
    </row>
    <row r="18" spans="1:8" x14ac:dyDescent="0.25">
      <c r="A18" s="2">
        <v>15</v>
      </c>
      <c r="B18" s="2" t="s">
        <v>27</v>
      </c>
      <c r="C18" s="2">
        <v>2705</v>
      </c>
      <c r="D18" s="2">
        <v>12864.85</v>
      </c>
      <c r="E18" s="2">
        <v>62342</v>
      </c>
      <c r="F18" s="2">
        <v>34168.629999999997</v>
      </c>
      <c r="G18" s="2">
        <f t="shared" si="0"/>
        <v>65047</v>
      </c>
      <c r="H18" s="2">
        <f t="shared" si="0"/>
        <v>47033.479999999996</v>
      </c>
    </row>
    <row r="19" spans="1:8" x14ac:dyDescent="0.25">
      <c r="A19" s="2">
        <v>16</v>
      </c>
      <c r="B19" s="2" t="s">
        <v>28</v>
      </c>
      <c r="C19" s="2">
        <v>61</v>
      </c>
      <c r="D19" s="2">
        <v>72.27</v>
      </c>
      <c r="E19" s="2">
        <v>61</v>
      </c>
      <c r="F19" s="2">
        <v>23.67</v>
      </c>
      <c r="G19" s="2">
        <f t="shared" si="0"/>
        <v>122</v>
      </c>
      <c r="H19" s="2">
        <f t="shared" si="0"/>
        <v>95.94</v>
      </c>
    </row>
    <row r="20" spans="1:8" x14ac:dyDescent="0.25">
      <c r="A20" s="2">
        <v>17</v>
      </c>
      <c r="B20" s="2" t="s">
        <v>29</v>
      </c>
      <c r="C20" s="2">
        <v>2841</v>
      </c>
      <c r="D20" s="2">
        <v>4466.66</v>
      </c>
      <c r="E20" s="2"/>
      <c r="F20" s="2"/>
      <c r="G20" s="2">
        <f t="shared" si="0"/>
        <v>2841</v>
      </c>
      <c r="H20" s="2">
        <f t="shared" si="0"/>
        <v>4466.66</v>
      </c>
    </row>
    <row r="21" spans="1:8" x14ac:dyDescent="0.25">
      <c r="A21" s="2">
        <v>18</v>
      </c>
      <c r="B21" s="2" t="s">
        <v>30</v>
      </c>
      <c r="C21" s="2">
        <v>72</v>
      </c>
      <c r="D21" s="2">
        <v>43.47</v>
      </c>
      <c r="E21" s="2">
        <v>73</v>
      </c>
      <c r="F21" s="2">
        <v>34.299999999999997</v>
      </c>
      <c r="G21" s="2">
        <f t="shared" si="0"/>
        <v>145</v>
      </c>
      <c r="H21" s="2">
        <f t="shared" si="0"/>
        <v>77.77</v>
      </c>
    </row>
    <row r="22" spans="1:8" x14ac:dyDescent="0.25">
      <c r="A22" s="2">
        <v>19</v>
      </c>
      <c r="B22" s="2" t="s">
        <v>31</v>
      </c>
      <c r="C22" s="2">
        <v>82</v>
      </c>
      <c r="D22" s="2">
        <v>220.45</v>
      </c>
      <c r="E22" s="2">
        <v>72</v>
      </c>
      <c r="F22" s="2">
        <v>34.520000000000003</v>
      </c>
      <c r="G22" s="2">
        <f t="shared" si="0"/>
        <v>154</v>
      </c>
      <c r="H22" s="2">
        <f t="shared" si="0"/>
        <v>254.97</v>
      </c>
    </row>
    <row r="23" spans="1:8" x14ac:dyDescent="0.25">
      <c r="A23" s="2">
        <v>20</v>
      </c>
      <c r="B23" s="2" t="s">
        <v>32</v>
      </c>
      <c r="C23" s="2">
        <v>90</v>
      </c>
      <c r="D23" s="2">
        <v>162</v>
      </c>
      <c r="E23" s="2">
        <v>0</v>
      </c>
      <c r="F23" s="2">
        <v>0</v>
      </c>
      <c r="G23" s="2">
        <f t="shared" si="0"/>
        <v>90</v>
      </c>
      <c r="H23" s="2">
        <f t="shared" si="0"/>
        <v>162</v>
      </c>
    </row>
    <row r="24" spans="1:8" x14ac:dyDescent="0.25">
      <c r="A24" s="2">
        <v>21</v>
      </c>
      <c r="B24" s="2" t="s">
        <v>33</v>
      </c>
      <c r="C24" s="2">
        <v>49</v>
      </c>
      <c r="D24" s="2">
        <v>24.51</v>
      </c>
      <c r="E24" s="2">
        <v>0</v>
      </c>
      <c r="F24" s="2">
        <v>0</v>
      </c>
      <c r="G24" s="2">
        <f t="shared" si="0"/>
        <v>49</v>
      </c>
      <c r="H24" s="2">
        <f t="shared" si="0"/>
        <v>24.51</v>
      </c>
    </row>
    <row r="25" spans="1:8" x14ac:dyDescent="0.25">
      <c r="A25" s="3" t="s">
        <v>34</v>
      </c>
      <c r="B25" s="3" t="s">
        <v>35</v>
      </c>
      <c r="C25" s="3">
        <f>SUM(C4:C24)</f>
        <v>7420</v>
      </c>
      <c r="D25" s="3">
        <f>SUM(D4:D24)</f>
        <v>27082.959999999999</v>
      </c>
      <c r="E25" s="3">
        <f>SUM(E4:E24)</f>
        <v>64075</v>
      </c>
      <c r="F25" s="3">
        <f>SUM(F4:F24)</f>
        <v>35038.839999999997</v>
      </c>
      <c r="G25" s="3">
        <f t="shared" si="0"/>
        <v>71495</v>
      </c>
      <c r="H25" s="3">
        <f t="shared" si="0"/>
        <v>62121.799999999996</v>
      </c>
    </row>
    <row r="26" spans="1:8" x14ac:dyDescent="0.25">
      <c r="A26" s="2">
        <v>1</v>
      </c>
      <c r="B26" s="2" t="s">
        <v>36</v>
      </c>
      <c r="C26" s="2">
        <v>1220</v>
      </c>
      <c r="D26" s="2">
        <v>378.85</v>
      </c>
      <c r="E26" s="2">
        <v>4</v>
      </c>
      <c r="F26" s="2">
        <v>17.61</v>
      </c>
      <c r="G26" s="2">
        <f t="shared" si="0"/>
        <v>1224</v>
      </c>
      <c r="H26" s="2">
        <f t="shared" si="0"/>
        <v>396.46000000000004</v>
      </c>
    </row>
    <row r="27" spans="1:8" x14ac:dyDescent="0.25">
      <c r="A27" s="2">
        <v>2</v>
      </c>
      <c r="B27" s="2" t="s">
        <v>37</v>
      </c>
      <c r="C27" s="2">
        <v>0</v>
      </c>
      <c r="D27" s="2">
        <v>0</v>
      </c>
      <c r="E27" s="2">
        <v>11</v>
      </c>
      <c r="F27" s="2">
        <v>17.46</v>
      </c>
      <c r="G27" s="2">
        <f t="shared" si="0"/>
        <v>11</v>
      </c>
      <c r="H27" s="2">
        <f>F27</f>
        <v>17.46</v>
      </c>
    </row>
    <row r="28" spans="1:8" x14ac:dyDescent="0.25">
      <c r="A28" s="2"/>
      <c r="B28" s="2" t="s">
        <v>117</v>
      </c>
      <c r="C28" s="2">
        <v>118</v>
      </c>
      <c r="D28" s="2">
        <v>121.87</v>
      </c>
      <c r="E28" s="2">
        <v>5</v>
      </c>
      <c r="F28" s="2">
        <v>37.04</v>
      </c>
      <c r="G28" s="2">
        <f t="shared" si="0"/>
        <v>123</v>
      </c>
      <c r="H28" s="2">
        <f t="shared" si="0"/>
        <v>158.91</v>
      </c>
    </row>
    <row r="29" spans="1:8" x14ac:dyDescent="0.25">
      <c r="A29" s="2">
        <v>3</v>
      </c>
      <c r="B29" s="2" t="s">
        <v>39</v>
      </c>
      <c r="C29" s="2">
        <v>54</v>
      </c>
      <c r="D29" s="2">
        <v>135</v>
      </c>
      <c r="E29" s="2">
        <v>0</v>
      </c>
      <c r="F29" s="2">
        <v>0</v>
      </c>
      <c r="G29" s="2">
        <f t="shared" si="0"/>
        <v>54</v>
      </c>
      <c r="H29" s="2">
        <f t="shared" si="0"/>
        <v>135</v>
      </c>
    </row>
    <row r="30" spans="1:8" x14ac:dyDescent="0.25">
      <c r="A30" s="2">
        <v>4</v>
      </c>
      <c r="B30" s="2" t="s">
        <v>40</v>
      </c>
      <c r="C30" s="2">
        <v>135</v>
      </c>
      <c r="D30" s="2">
        <v>296.12</v>
      </c>
      <c r="E30" s="2">
        <v>0</v>
      </c>
      <c r="F30" s="2">
        <v>0</v>
      </c>
      <c r="G30" s="2">
        <f t="shared" si="0"/>
        <v>135</v>
      </c>
      <c r="H30" s="2">
        <f t="shared" si="0"/>
        <v>296.12</v>
      </c>
    </row>
    <row r="31" spans="1:8" x14ac:dyDescent="0.25">
      <c r="A31" s="2">
        <v>5</v>
      </c>
      <c r="B31" s="2" t="s">
        <v>41</v>
      </c>
      <c r="C31" s="2">
        <v>0</v>
      </c>
      <c r="D31" s="2">
        <v>0</v>
      </c>
      <c r="E31" s="2">
        <v>0</v>
      </c>
      <c r="F31" s="2">
        <v>0</v>
      </c>
      <c r="G31" s="2">
        <f t="shared" si="0"/>
        <v>0</v>
      </c>
      <c r="H31" s="2">
        <f t="shared" si="0"/>
        <v>0</v>
      </c>
    </row>
    <row r="32" spans="1:8" x14ac:dyDescent="0.25">
      <c r="A32" s="2">
        <v>6</v>
      </c>
      <c r="B32" s="2" t="s">
        <v>42</v>
      </c>
      <c r="C32" s="2">
        <v>0</v>
      </c>
      <c r="D32" s="2">
        <v>0</v>
      </c>
      <c r="E32" s="2">
        <v>0</v>
      </c>
      <c r="F32" s="2">
        <v>0</v>
      </c>
      <c r="G32" s="2">
        <f t="shared" si="0"/>
        <v>0</v>
      </c>
      <c r="H32" s="2">
        <f t="shared" si="0"/>
        <v>0</v>
      </c>
    </row>
    <row r="33" spans="1:8" x14ac:dyDescent="0.25">
      <c r="A33" s="2">
        <v>7</v>
      </c>
      <c r="B33" s="2" t="s">
        <v>43</v>
      </c>
      <c r="C33" s="2">
        <v>12</v>
      </c>
      <c r="D33" s="2">
        <v>16.309999999999999</v>
      </c>
      <c r="E33" s="2">
        <v>0</v>
      </c>
      <c r="F33" s="2">
        <v>0</v>
      </c>
      <c r="G33" s="2">
        <f t="shared" si="0"/>
        <v>12</v>
      </c>
      <c r="H33" s="2">
        <f t="shared" si="0"/>
        <v>16.309999999999999</v>
      </c>
    </row>
    <row r="34" spans="1:8" ht="30" x14ac:dyDescent="0.25">
      <c r="A34" s="2">
        <v>8</v>
      </c>
      <c r="B34" s="2" t="s">
        <v>44</v>
      </c>
      <c r="C34" s="2">
        <v>1312</v>
      </c>
      <c r="D34" s="2">
        <v>485.03</v>
      </c>
      <c r="E34" s="2">
        <v>0</v>
      </c>
      <c r="F34" s="2">
        <v>0</v>
      </c>
      <c r="G34" s="2">
        <f t="shared" si="0"/>
        <v>1312</v>
      </c>
      <c r="H34" s="2">
        <f t="shared" si="0"/>
        <v>485.03</v>
      </c>
    </row>
    <row r="35" spans="1:8" x14ac:dyDescent="0.25">
      <c r="A35" s="2">
        <v>9</v>
      </c>
      <c r="B35" s="2" t="s">
        <v>45</v>
      </c>
      <c r="C35" s="2">
        <v>0</v>
      </c>
      <c r="D35" s="2">
        <v>0</v>
      </c>
      <c r="E35" s="2">
        <v>0</v>
      </c>
      <c r="F35" s="2">
        <v>0</v>
      </c>
      <c r="G35" s="2">
        <f t="shared" si="0"/>
        <v>0</v>
      </c>
      <c r="H35" s="2">
        <f t="shared" si="0"/>
        <v>0</v>
      </c>
    </row>
    <row r="36" spans="1:8" x14ac:dyDescent="0.25">
      <c r="A36" s="3" t="s">
        <v>46</v>
      </c>
      <c r="B36" s="3" t="s">
        <v>35</v>
      </c>
      <c r="C36" s="3">
        <f>SUM(C26:C35)</f>
        <v>2851</v>
      </c>
      <c r="D36" s="3">
        <f>SUM(D26:D35)</f>
        <v>1433.1799999999998</v>
      </c>
      <c r="E36" s="3">
        <f>SUM(E26:E35)</f>
        <v>20</v>
      </c>
      <c r="F36" s="3">
        <f>SUM(F26:F35)</f>
        <v>72.11</v>
      </c>
      <c r="G36" s="3">
        <f>SUM(G26:G35)</f>
        <v>2871</v>
      </c>
      <c r="H36" s="3">
        <f t="shared" si="0"/>
        <v>1505.2899999999997</v>
      </c>
    </row>
    <row r="37" spans="1:8" x14ac:dyDescent="0.25">
      <c r="A37" s="2">
        <v>1</v>
      </c>
      <c r="B37" s="2" t="s">
        <v>47</v>
      </c>
      <c r="C37" s="2">
        <v>5696</v>
      </c>
      <c r="D37" s="2">
        <v>2170.89</v>
      </c>
      <c r="E37" s="2">
        <v>19074</v>
      </c>
      <c r="F37" s="2">
        <v>9854.7800000000007</v>
      </c>
      <c r="G37" s="2">
        <f t="shared" si="0"/>
        <v>24770</v>
      </c>
      <c r="H37" s="2">
        <f t="shared" si="0"/>
        <v>12025.67</v>
      </c>
    </row>
    <row r="38" spans="1:8" x14ac:dyDescent="0.25">
      <c r="A38" s="3" t="s">
        <v>48</v>
      </c>
      <c r="B38" s="3" t="s">
        <v>35</v>
      </c>
      <c r="C38" s="3">
        <f>SUM(C37)</f>
        <v>5696</v>
      </c>
      <c r="D38" s="3">
        <f>SUM(D37)</f>
        <v>2170.89</v>
      </c>
      <c r="E38" s="3">
        <v>19074</v>
      </c>
      <c r="F38" s="3">
        <v>9854.7800000000007</v>
      </c>
      <c r="G38" s="2">
        <v>24770</v>
      </c>
      <c r="H38" s="2">
        <f>SUM(H37)</f>
        <v>12025.67</v>
      </c>
    </row>
    <row r="39" spans="1:8" x14ac:dyDescent="0.25">
      <c r="A39" s="2">
        <v>1</v>
      </c>
      <c r="B39" s="2" t="s">
        <v>49</v>
      </c>
      <c r="C39" s="2">
        <v>17602</v>
      </c>
      <c r="D39" s="2">
        <v>13843.3</v>
      </c>
      <c r="E39" s="2">
        <v>8200</v>
      </c>
      <c r="F39" s="2">
        <v>88175.29</v>
      </c>
      <c r="G39" s="2">
        <f t="shared" si="0"/>
        <v>25802</v>
      </c>
      <c r="H39" s="2">
        <f t="shared" si="0"/>
        <v>102018.59</v>
      </c>
    </row>
    <row r="40" spans="1:8" x14ac:dyDescent="0.25">
      <c r="A40" s="2">
        <v>2</v>
      </c>
      <c r="B40" s="2" t="s">
        <v>50</v>
      </c>
      <c r="C40" s="2">
        <v>0</v>
      </c>
      <c r="D40" s="2">
        <v>0</v>
      </c>
      <c r="E40" s="2">
        <v>0</v>
      </c>
      <c r="F40" s="2">
        <v>0</v>
      </c>
      <c r="G40" s="2">
        <f t="shared" si="0"/>
        <v>0</v>
      </c>
      <c r="H40" s="2">
        <f t="shared" si="0"/>
        <v>0</v>
      </c>
    </row>
    <row r="41" spans="1:8" x14ac:dyDescent="0.25">
      <c r="A41" s="2">
        <v>3</v>
      </c>
      <c r="B41" s="2" t="s">
        <v>51</v>
      </c>
      <c r="C41" s="2">
        <v>0</v>
      </c>
      <c r="D41" s="2">
        <v>0</v>
      </c>
      <c r="E41" s="2">
        <v>0</v>
      </c>
      <c r="F41" s="2">
        <v>0</v>
      </c>
      <c r="G41" s="2">
        <f t="shared" si="0"/>
        <v>0</v>
      </c>
      <c r="H41" s="2">
        <f t="shared" si="0"/>
        <v>0</v>
      </c>
    </row>
    <row r="42" spans="1:8" x14ac:dyDescent="0.25">
      <c r="A42" s="2">
        <v>4</v>
      </c>
      <c r="B42" s="2" t="s">
        <v>52</v>
      </c>
      <c r="C42" s="2">
        <v>0</v>
      </c>
      <c r="D42" s="2">
        <v>0</v>
      </c>
      <c r="E42" s="2">
        <v>0</v>
      </c>
      <c r="F42" s="2">
        <v>0</v>
      </c>
      <c r="G42" s="2">
        <f t="shared" si="0"/>
        <v>0</v>
      </c>
      <c r="H42" s="2">
        <f t="shared" si="0"/>
        <v>0</v>
      </c>
    </row>
    <row r="43" spans="1:8" x14ac:dyDescent="0.25">
      <c r="B43" s="8" t="s">
        <v>87</v>
      </c>
      <c r="C43" s="3">
        <v>0</v>
      </c>
      <c r="D43" s="3">
        <v>37869.68</v>
      </c>
      <c r="E43" s="3">
        <f>E25+E36+E38+E39</f>
        <v>91369</v>
      </c>
      <c r="F43" s="3">
        <f>F25+F36+F38+F39</f>
        <v>133141.01999999999</v>
      </c>
      <c r="G43" s="3">
        <f>G25+G36+G38+G39</f>
        <v>124938</v>
      </c>
      <c r="H43" s="3">
        <v>215541.03</v>
      </c>
    </row>
    <row r="44" spans="1:8" x14ac:dyDescent="0.25">
      <c r="A44" s="4"/>
      <c r="B44" s="4"/>
      <c r="C44" s="245"/>
      <c r="D44" s="246"/>
      <c r="H44" s="5"/>
    </row>
    <row r="45" spans="1:8" x14ac:dyDescent="0.25">
      <c r="A45" s="3" t="s">
        <v>53</v>
      </c>
      <c r="B45" s="3" t="s">
        <v>35</v>
      </c>
      <c r="C45" s="3">
        <f>C25+C36+C38+C39</f>
        <v>33569</v>
      </c>
      <c r="D45" s="3">
        <f>D25+D36+D38+D39+D43</f>
        <v>82400.010000000009</v>
      </c>
      <c r="E45" s="3">
        <f>E25+E36+E38+E39</f>
        <v>91369</v>
      </c>
      <c r="F45" s="3">
        <v>133141.01999999999</v>
      </c>
      <c r="G45" s="3">
        <v>124938</v>
      </c>
      <c r="H45" s="3">
        <v>215541.03</v>
      </c>
    </row>
  </sheetData>
  <mergeCells count="3">
    <mergeCell ref="A1:H1"/>
    <mergeCell ref="A2:H2"/>
    <mergeCell ref="C44:D4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selection activeCell="K30" sqref="K30"/>
    </sheetView>
  </sheetViews>
  <sheetFormatPr defaultRowHeight="15" x14ac:dyDescent="0.25"/>
  <sheetData>
    <row r="1" spans="1:16" x14ac:dyDescent="0.25">
      <c r="A1" s="243" t="s">
        <v>169</v>
      </c>
      <c r="B1" s="244"/>
      <c r="C1" s="244"/>
      <c r="D1" s="244"/>
      <c r="E1" s="244"/>
      <c r="F1" s="244"/>
      <c r="G1" s="244"/>
      <c r="H1" s="244"/>
    </row>
    <row r="2" spans="1:16" x14ac:dyDescent="0.25">
      <c r="A2" s="256" t="s">
        <v>119</v>
      </c>
      <c r="B2" s="244"/>
      <c r="C2" s="244"/>
      <c r="D2" s="244"/>
      <c r="E2" s="244"/>
      <c r="F2" s="244"/>
      <c r="G2" s="244"/>
      <c r="H2" s="244"/>
    </row>
    <row r="3" spans="1:16" ht="75" x14ac:dyDescent="0.25">
      <c r="A3" s="1" t="s">
        <v>1</v>
      </c>
      <c r="B3" s="57" t="s">
        <v>2</v>
      </c>
      <c r="C3" s="1" t="s">
        <v>121</v>
      </c>
      <c r="D3" s="1" t="s">
        <v>128</v>
      </c>
      <c r="E3" s="1" t="s">
        <v>144</v>
      </c>
      <c r="F3" s="1" t="s">
        <v>146</v>
      </c>
      <c r="G3" s="1" t="s">
        <v>168</v>
      </c>
      <c r="H3" s="1" t="s">
        <v>35</v>
      </c>
    </row>
    <row r="4" spans="1:16" x14ac:dyDescent="0.25">
      <c r="A4" s="2">
        <v>1</v>
      </c>
      <c r="B4" s="58" t="s">
        <v>13</v>
      </c>
      <c r="C4" s="2">
        <v>132</v>
      </c>
      <c r="D4" s="2">
        <v>390</v>
      </c>
      <c r="E4" s="2">
        <v>148</v>
      </c>
      <c r="F4" s="2">
        <f>C4+D4+E4</f>
        <v>670</v>
      </c>
      <c r="G4" s="2">
        <v>1500</v>
      </c>
      <c r="H4" s="2">
        <f>F4+G4</f>
        <v>2170</v>
      </c>
    </row>
    <row r="5" spans="1:16" x14ac:dyDescent="0.25">
      <c r="A5" s="2">
        <v>2</v>
      </c>
      <c r="B5" s="58" t="s">
        <v>14</v>
      </c>
      <c r="C5" s="2">
        <v>40</v>
      </c>
      <c r="D5" s="2">
        <v>190</v>
      </c>
      <c r="E5" s="2">
        <v>67</v>
      </c>
      <c r="F5" s="2">
        <f t="shared" ref="F5:F41" si="0">C5+D5+E5</f>
        <v>297</v>
      </c>
      <c r="G5" s="2">
        <v>430</v>
      </c>
      <c r="H5" s="2">
        <f t="shared" ref="H5:H42" si="1">F5+G5</f>
        <v>727</v>
      </c>
    </row>
    <row r="6" spans="1:16" x14ac:dyDescent="0.25">
      <c r="A6" s="2">
        <v>3</v>
      </c>
      <c r="B6" s="58" t="s">
        <v>15</v>
      </c>
      <c r="C6" s="2">
        <v>453</v>
      </c>
      <c r="D6" s="2">
        <v>1000</v>
      </c>
      <c r="E6" s="2">
        <v>397</v>
      </c>
      <c r="F6" s="2">
        <f t="shared" si="0"/>
        <v>1850</v>
      </c>
      <c r="G6" s="2">
        <v>3560</v>
      </c>
      <c r="H6" s="2">
        <f t="shared" si="1"/>
        <v>5410</v>
      </c>
      <c r="P6" t="s">
        <v>403</v>
      </c>
    </row>
    <row r="7" spans="1:16" x14ac:dyDescent="0.25">
      <c r="A7" s="2">
        <v>4</v>
      </c>
      <c r="B7" s="58" t="s">
        <v>16</v>
      </c>
      <c r="C7" s="2">
        <v>265</v>
      </c>
      <c r="D7" s="2">
        <v>800</v>
      </c>
      <c r="E7" s="2">
        <v>378</v>
      </c>
      <c r="F7" s="2">
        <f t="shared" si="0"/>
        <v>1443</v>
      </c>
      <c r="G7" s="2">
        <v>3080</v>
      </c>
      <c r="H7" s="2">
        <f t="shared" si="1"/>
        <v>4523</v>
      </c>
    </row>
    <row r="8" spans="1:16" x14ac:dyDescent="0.25">
      <c r="A8" s="2">
        <v>5</v>
      </c>
      <c r="B8" s="58" t="s">
        <v>17</v>
      </c>
      <c r="C8" s="2">
        <v>40</v>
      </c>
      <c r="D8" s="2">
        <v>190</v>
      </c>
      <c r="E8" s="2">
        <v>67</v>
      </c>
      <c r="F8" s="2">
        <f t="shared" si="0"/>
        <v>297</v>
      </c>
      <c r="G8" s="2">
        <v>430</v>
      </c>
      <c r="H8" s="2">
        <f t="shared" si="1"/>
        <v>727</v>
      </c>
    </row>
    <row r="9" spans="1:16" x14ac:dyDescent="0.25">
      <c r="A9" s="2">
        <v>6</v>
      </c>
      <c r="B9" s="58" t="s">
        <v>18</v>
      </c>
      <c r="C9" s="2">
        <v>1793</v>
      </c>
      <c r="D9" s="2">
        <v>1900</v>
      </c>
      <c r="E9" s="2">
        <v>773</v>
      </c>
      <c r="F9" s="2">
        <f t="shared" si="0"/>
        <v>4466</v>
      </c>
      <c r="G9" s="2">
        <v>5090</v>
      </c>
      <c r="H9" s="2">
        <f t="shared" si="1"/>
        <v>9556</v>
      </c>
    </row>
    <row r="10" spans="1:16" x14ac:dyDescent="0.25">
      <c r="A10" s="2">
        <v>7</v>
      </c>
      <c r="B10" s="58" t="s">
        <v>19</v>
      </c>
      <c r="C10" s="2">
        <v>2137</v>
      </c>
      <c r="D10" s="2">
        <v>2070</v>
      </c>
      <c r="E10" s="2">
        <v>742</v>
      </c>
      <c r="F10" s="2">
        <f t="shared" si="0"/>
        <v>4949</v>
      </c>
      <c r="G10" s="2">
        <v>4920</v>
      </c>
      <c r="H10" s="2">
        <f t="shared" si="1"/>
        <v>9869</v>
      </c>
    </row>
    <row r="11" spans="1:16" x14ac:dyDescent="0.25">
      <c r="A11" s="2">
        <v>8</v>
      </c>
      <c r="B11" s="58" t="s">
        <v>20</v>
      </c>
      <c r="C11" s="2">
        <v>40</v>
      </c>
      <c r="D11" s="2">
        <v>190</v>
      </c>
      <c r="E11" s="2">
        <v>67</v>
      </c>
      <c r="F11" s="2">
        <f t="shared" si="0"/>
        <v>297</v>
      </c>
      <c r="G11" s="2">
        <v>430</v>
      </c>
      <c r="H11" s="2">
        <f t="shared" si="1"/>
        <v>727</v>
      </c>
    </row>
    <row r="12" spans="1:16" x14ac:dyDescent="0.25">
      <c r="A12" s="2">
        <v>9</v>
      </c>
      <c r="B12" s="58" t="s">
        <v>21</v>
      </c>
      <c r="C12" s="2">
        <v>192</v>
      </c>
      <c r="D12" s="2">
        <v>390</v>
      </c>
      <c r="E12" s="2">
        <v>197</v>
      </c>
      <c r="F12" s="2">
        <f t="shared" si="0"/>
        <v>779</v>
      </c>
      <c r="G12" s="2">
        <v>1870</v>
      </c>
      <c r="H12" s="2">
        <f t="shared" si="1"/>
        <v>2649</v>
      </c>
    </row>
    <row r="13" spans="1:16" x14ac:dyDescent="0.25">
      <c r="A13" s="2">
        <v>10</v>
      </c>
      <c r="B13" s="58" t="s">
        <v>22</v>
      </c>
      <c r="C13" s="2">
        <v>419</v>
      </c>
      <c r="D13" s="2">
        <v>590</v>
      </c>
      <c r="E13" s="2">
        <v>125</v>
      </c>
      <c r="F13" s="2">
        <f t="shared" si="0"/>
        <v>1134</v>
      </c>
      <c r="G13" s="2">
        <v>550</v>
      </c>
      <c r="H13" s="2">
        <f t="shared" si="1"/>
        <v>1684</v>
      </c>
    </row>
    <row r="14" spans="1:16" x14ac:dyDescent="0.25">
      <c r="A14" s="2">
        <v>11</v>
      </c>
      <c r="B14" s="58" t="s">
        <v>23</v>
      </c>
      <c r="C14" s="2">
        <v>314</v>
      </c>
      <c r="D14" s="2">
        <v>800</v>
      </c>
      <c r="E14" s="2">
        <v>246</v>
      </c>
      <c r="F14" s="2">
        <f t="shared" si="0"/>
        <v>1360</v>
      </c>
      <c r="G14" s="2">
        <v>940</v>
      </c>
      <c r="H14" s="2">
        <f t="shared" si="1"/>
        <v>2300</v>
      </c>
    </row>
    <row r="15" spans="1:16" x14ac:dyDescent="0.25">
      <c r="A15" s="2">
        <v>12</v>
      </c>
      <c r="B15" s="58" t="s">
        <v>24</v>
      </c>
      <c r="C15" s="2">
        <v>40</v>
      </c>
      <c r="D15" s="2">
        <v>190</v>
      </c>
      <c r="E15" s="2">
        <v>67</v>
      </c>
      <c r="F15" s="2">
        <f t="shared" si="0"/>
        <v>297</v>
      </c>
      <c r="G15" s="2">
        <v>430</v>
      </c>
      <c r="H15" s="2">
        <f t="shared" si="1"/>
        <v>727</v>
      </c>
    </row>
    <row r="16" spans="1:16" x14ac:dyDescent="0.25">
      <c r="A16" s="2">
        <v>13</v>
      </c>
      <c r="B16" s="58" t="s">
        <v>25</v>
      </c>
      <c r="C16" s="2">
        <v>1565</v>
      </c>
      <c r="D16" s="2">
        <v>2300</v>
      </c>
      <c r="E16" s="2">
        <v>848</v>
      </c>
      <c r="F16" s="2">
        <f t="shared" si="0"/>
        <v>4713</v>
      </c>
      <c r="G16" s="2">
        <v>5110</v>
      </c>
      <c r="H16" s="2">
        <f t="shared" si="1"/>
        <v>9823</v>
      </c>
    </row>
    <row r="17" spans="1:8" x14ac:dyDescent="0.25">
      <c r="A17" s="2">
        <v>14</v>
      </c>
      <c r="B17" s="58" t="s">
        <v>26</v>
      </c>
      <c r="C17" s="2">
        <v>40</v>
      </c>
      <c r="D17" s="2">
        <v>190</v>
      </c>
      <c r="E17" s="2">
        <v>67</v>
      </c>
      <c r="F17" s="2">
        <f t="shared" si="0"/>
        <v>297</v>
      </c>
      <c r="G17" s="2">
        <v>430</v>
      </c>
      <c r="H17" s="2">
        <f t="shared" si="1"/>
        <v>727</v>
      </c>
    </row>
    <row r="18" spans="1:8" x14ac:dyDescent="0.25">
      <c r="A18" s="2">
        <v>15</v>
      </c>
      <c r="B18" s="58" t="s">
        <v>27</v>
      </c>
      <c r="C18" s="2">
        <v>27884</v>
      </c>
      <c r="D18" s="2">
        <v>22340</v>
      </c>
      <c r="E18" s="2">
        <v>6023</v>
      </c>
      <c r="F18" s="2">
        <f t="shared" si="0"/>
        <v>56247</v>
      </c>
      <c r="G18" s="2">
        <v>37100</v>
      </c>
      <c r="H18" s="2">
        <f t="shared" si="1"/>
        <v>93347</v>
      </c>
    </row>
    <row r="19" spans="1:8" x14ac:dyDescent="0.25">
      <c r="A19" s="2">
        <v>16</v>
      </c>
      <c r="B19" s="58" t="s">
        <v>28</v>
      </c>
      <c r="C19" s="2">
        <v>680</v>
      </c>
      <c r="D19" s="2">
        <v>1200</v>
      </c>
      <c r="E19" s="2">
        <v>276</v>
      </c>
      <c r="F19" s="2">
        <f t="shared" si="0"/>
        <v>2156</v>
      </c>
      <c r="G19" s="2">
        <v>1840</v>
      </c>
      <c r="H19" s="2">
        <f t="shared" si="1"/>
        <v>3996</v>
      </c>
    </row>
    <row r="20" spans="1:8" x14ac:dyDescent="0.25">
      <c r="A20" s="2">
        <v>17</v>
      </c>
      <c r="B20" s="58" t="s">
        <v>29</v>
      </c>
      <c r="C20" s="2">
        <v>2911</v>
      </c>
      <c r="D20" s="2">
        <v>2750</v>
      </c>
      <c r="E20" s="2">
        <v>1056</v>
      </c>
      <c r="F20" s="2">
        <f t="shared" si="0"/>
        <v>6717</v>
      </c>
      <c r="G20" s="2">
        <v>5010</v>
      </c>
      <c r="H20" s="2">
        <f t="shared" si="1"/>
        <v>11727</v>
      </c>
    </row>
    <row r="21" spans="1:8" x14ac:dyDescent="0.25">
      <c r="A21" s="2">
        <v>18</v>
      </c>
      <c r="B21" s="58" t="s">
        <v>30</v>
      </c>
      <c r="C21" s="2">
        <v>2093</v>
      </c>
      <c r="D21" s="2">
        <v>2070</v>
      </c>
      <c r="E21" s="2">
        <v>775</v>
      </c>
      <c r="F21" s="2">
        <f t="shared" si="0"/>
        <v>4938</v>
      </c>
      <c r="G21" s="2">
        <v>3480</v>
      </c>
      <c r="H21" s="2">
        <f t="shared" si="1"/>
        <v>8418</v>
      </c>
    </row>
    <row r="22" spans="1:8" x14ac:dyDescent="0.25">
      <c r="A22" s="2">
        <v>19</v>
      </c>
      <c r="B22" s="58" t="s">
        <v>31</v>
      </c>
      <c r="C22" s="2">
        <v>1241</v>
      </c>
      <c r="D22" s="2">
        <v>1200</v>
      </c>
      <c r="E22" s="2">
        <v>437</v>
      </c>
      <c r="F22" s="2">
        <f t="shared" si="0"/>
        <v>2878</v>
      </c>
      <c r="G22" s="2">
        <v>1730</v>
      </c>
      <c r="H22" s="2">
        <f t="shared" si="1"/>
        <v>4608</v>
      </c>
    </row>
    <row r="23" spans="1:8" x14ac:dyDescent="0.25">
      <c r="A23" s="2">
        <v>20</v>
      </c>
      <c r="B23" s="58" t="s">
        <v>32</v>
      </c>
      <c r="C23" s="2">
        <v>301</v>
      </c>
      <c r="D23" s="2">
        <v>800</v>
      </c>
      <c r="E23" s="2">
        <v>268</v>
      </c>
      <c r="F23" s="2">
        <f t="shared" si="0"/>
        <v>1369</v>
      </c>
      <c r="G23" s="2">
        <v>1730</v>
      </c>
      <c r="H23" s="2">
        <f t="shared" si="1"/>
        <v>3099</v>
      </c>
    </row>
    <row r="24" spans="1:8" x14ac:dyDescent="0.25">
      <c r="A24" s="2">
        <v>21</v>
      </c>
      <c r="B24" s="58" t="s">
        <v>33</v>
      </c>
      <c r="C24" s="2">
        <v>419</v>
      </c>
      <c r="D24" s="2">
        <v>590</v>
      </c>
      <c r="E24" s="2">
        <v>125</v>
      </c>
      <c r="F24" s="2">
        <f t="shared" si="0"/>
        <v>1134</v>
      </c>
      <c r="G24" s="2">
        <v>550</v>
      </c>
      <c r="H24" s="2">
        <f t="shared" si="1"/>
        <v>1684</v>
      </c>
    </row>
    <row r="25" spans="1:8" x14ac:dyDescent="0.25">
      <c r="A25" s="252" t="s">
        <v>122</v>
      </c>
      <c r="B25" s="253"/>
      <c r="C25" s="3">
        <f>SUM(C4:C24)</f>
        <v>42999</v>
      </c>
      <c r="D25" s="3">
        <f t="shared" ref="D25:H25" si="2">SUM(D4:D24)</f>
        <v>42140</v>
      </c>
      <c r="E25" s="3">
        <f t="shared" si="2"/>
        <v>13149</v>
      </c>
      <c r="F25" s="3">
        <f t="shared" si="2"/>
        <v>98288</v>
      </c>
      <c r="G25" s="3">
        <f t="shared" si="2"/>
        <v>80210</v>
      </c>
      <c r="H25" s="3">
        <f t="shared" si="2"/>
        <v>178498</v>
      </c>
    </row>
    <row r="26" spans="1:8" x14ac:dyDescent="0.25">
      <c r="A26" s="2">
        <v>1</v>
      </c>
      <c r="B26" s="58" t="s">
        <v>36</v>
      </c>
      <c r="C26" s="2">
        <v>3323</v>
      </c>
      <c r="D26" s="2">
        <v>3170</v>
      </c>
      <c r="E26" s="2">
        <v>1056</v>
      </c>
      <c r="F26" s="2">
        <f t="shared" si="0"/>
        <v>7549</v>
      </c>
      <c r="G26" s="2">
        <v>5860</v>
      </c>
      <c r="H26" s="2">
        <f t="shared" si="1"/>
        <v>13409</v>
      </c>
    </row>
    <row r="27" spans="1:8" x14ac:dyDescent="0.25">
      <c r="A27" s="2">
        <v>2</v>
      </c>
      <c r="B27" s="58" t="s">
        <v>37</v>
      </c>
      <c r="C27" s="2">
        <v>74</v>
      </c>
      <c r="D27" s="2">
        <v>400</v>
      </c>
      <c r="E27" s="2">
        <v>235</v>
      </c>
      <c r="F27" s="2">
        <f t="shared" si="0"/>
        <v>709</v>
      </c>
      <c r="G27" s="2">
        <v>2600</v>
      </c>
      <c r="H27" s="2">
        <f t="shared" si="1"/>
        <v>3309</v>
      </c>
    </row>
    <row r="28" spans="1:8" x14ac:dyDescent="0.25">
      <c r="A28" s="2">
        <v>3</v>
      </c>
      <c r="B28" s="58" t="s">
        <v>38</v>
      </c>
      <c r="C28" s="2">
        <v>2011</v>
      </c>
      <c r="D28" s="2">
        <v>1670</v>
      </c>
      <c r="E28" s="2">
        <v>502</v>
      </c>
      <c r="F28" s="2">
        <f t="shared" si="0"/>
        <v>4183</v>
      </c>
      <c r="G28" s="2">
        <v>3670</v>
      </c>
      <c r="H28" s="2">
        <f t="shared" si="1"/>
        <v>7853</v>
      </c>
    </row>
    <row r="29" spans="1:8" x14ac:dyDescent="0.25">
      <c r="A29" s="2">
        <v>4</v>
      </c>
      <c r="B29" s="58" t="s">
        <v>39</v>
      </c>
      <c r="C29" s="2">
        <v>327</v>
      </c>
      <c r="D29" s="2">
        <v>390</v>
      </c>
      <c r="E29" s="2">
        <v>168</v>
      </c>
      <c r="F29" s="2">
        <f t="shared" si="0"/>
        <v>885</v>
      </c>
      <c r="G29" s="2">
        <v>810</v>
      </c>
      <c r="H29" s="2">
        <f t="shared" si="1"/>
        <v>1695</v>
      </c>
    </row>
    <row r="30" spans="1:8" x14ac:dyDescent="0.25">
      <c r="A30" s="2">
        <v>5</v>
      </c>
      <c r="B30" s="58" t="s">
        <v>40</v>
      </c>
      <c r="C30" s="2">
        <v>1106</v>
      </c>
      <c r="D30" s="2">
        <v>1800</v>
      </c>
      <c r="E30" s="2">
        <v>526</v>
      </c>
      <c r="F30" s="2">
        <f t="shared" si="0"/>
        <v>3432</v>
      </c>
      <c r="G30" s="2">
        <v>2930</v>
      </c>
      <c r="H30" s="2">
        <f t="shared" si="1"/>
        <v>6362</v>
      </c>
    </row>
    <row r="31" spans="1:8" x14ac:dyDescent="0.25">
      <c r="A31" s="2">
        <v>6</v>
      </c>
      <c r="B31" s="58" t="s">
        <v>41</v>
      </c>
      <c r="C31" s="2">
        <v>40</v>
      </c>
      <c r="D31" s="2">
        <v>190</v>
      </c>
      <c r="E31" s="2">
        <v>67</v>
      </c>
      <c r="F31" s="2">
        <f t="shared" si="0"/>
        <v>297</v>
      </c>
      <c r="G31" s="2">
        <v>490</v>
      </c>
      <c r="H31" s="2">
        <f t="shared" si="1"/>
        <v>787</v>
      </c>
    </row>
    <row r="32" spans="1:8" x14ac:dyDescent="0.25">
      <c r="A32" s="2">
        <v>7</v>
      </c>
      <c r="B32" s="58" t="s">
        <v>42</v>
      </c>
      <c r="C32" s="2">
        <v>40</v>
      </c>
      <c r="D32" s="2">
        <v>190</v>
      </c>
      <c r="E32" s="2">
        <v>67</v>
      </c>
      <c r="F32" s="2">
        <f t="shared" si="0"/>
        <v>297</v>
      </c>
      <c r="G32" s="2">
        <v>720</v>
      </c>
      <c r="H32" s="2">
        <f t="shared" si="1"/>
        <v>1017</v>
      </c>
    </row>
    <row r="33" spans="1:8" x14ac:dyDescent="0.25">
      <c r="A33" s="2">
        <v>8</v>
      </c>
      <c r="B33" s="58" t="s">
        <v>43</v>
      </c>
      <c r="C33" s="2">
        <v>40</v>
      </c>
      <c r="D33" s="2">
        <v>190</v>
      </c>
      <c r="E33" s="2">
        <v>67</v>
      </c>
      <c r="F33" s="2">
        <f t="shared" si="0"/>
        <v>297</v>
      </c>
      <c r="G33" s="2">
        <v>430</v>
      </c>
      <c r="H33" s="2">
        <f t="shared" si="1"/>
        <v>727</v>
      </c>
    </row>
    <row r="34" spans="1:8" ht="30" x14ac:dyDescent="0.25">
      <c r="A34" s="2">
        <v>9</v>
      </c>
      <c r="B34" s="58" t="s">
        <v>44</v>
      </c>
      <c r="C34" s="2">
        <v>40</v>
      </c>
      <c r="D34" s="2">
        <v>190</v>
      </c>
      <c r="E34" s="2">
        <v>67</v>
      </c>
      <c r="F34" s="2">
        <f t="shared" si="0"/>
        <v>297</v>
      </c>
      <c r="G34" s="2">
        <v>430</v>
      </c>
      <c r="H34" s="2">
        <f t="shared" si="1"/>
        <v>727</v>
      </c>
    </row>
    <row r="35" spans="1:8" x14ac:dyDescent="0.25">
      <c r="A35" s="2">
        <v>10</v>
      </c>
      <c r="B35" s="58" t="s">
        <v>45</v>
      </c>
      <c r="C35" s="2">
        <v>0</v>
      </c>
      <c r="D35" s="2">
        <v>0</v>
      </c>
      <c r="E35" s="2">
        <v>0</v>
      </c>
      <c r="F35" s="2">
        <f t="shared" si="0"/>
        <v>0</v>
      </c>
      <c r="G35" s="2">
        <v>0</v>
      </c>
      <c r="H35" s="2">
        <f t="shared" si="1"/>
        <v>0</v>
      </c>
    </row>
    <row r="36" spans="1:8" x14ac:dyDescent="0.25">
      <c r="A36" s="252" t="s">
        <v>123</v>
      </c>
      <c r="B36" s="253"/>
      <c r="C36" s="3">
        <f>SUM(C26:C35)</f>
        <v>7001</v>
      </c>
      <c r="D36" s="3">
        <f t="shared" ref="D36:H36" si="3">SUM(D26:D35)</f>
        <v>8190</v>
      </c>
      <c r="E36" s="3">
        <f t="shared" si="3"/>
        <v>2755</v>
      </c>
      <c r="F36" s="3">
        <f t="shared" si="3"/>
        <v>17946</v>
      </c>
      <c r="G36" s="3">
        <f t="shared" si="3"/>
        <v>17940</v>
      </c>
      <c r="H36" s="3">
        <f t="shared" si="3"/>
        <v>35886</v>
      </c>
    </row>
    <row r="37" spans="1:8" x14ac:dyDescent="0.25">
      <c r="A37" s="2">
        <v>1</v>
      </c>
      <c r="B37" s="58" t="s">
        <v>47</v>
      </c>
      <c r="C37" s="2">
        <v>9500</v>
      </c>
      <c r="D37" s="2">
        <v>20370</v>
      </c>
      <c r="E37" s="2">
        <v>6714</v>
      </c>
      <c r="F37" s="2">
        <f t="shared" si="0"/>
        <v>36584</v>
      </c>
      <c r="G37" s="2">
        <v>23570</v>
      </c>
      <c r="H37" s="2">
        <f t="shared" si="1"/>
        <v>60154</v>
      </c>
    </row>
    <row r="38" spans="1:8" x14ac:dyDescent="0.25">
      <c r="A38" s="252" t="s">
        <v>124</v>
      </c>
      <c r="B38" s="253"/>
      <c r="C38" s="3">
        <v>9500</v>
      </c>
      <c r="D38" s="3">
        <v>20370</v>
      </c>
      <c r="E38" s="3">
        <v>6714</v>
      </c>
      <c r="F38" s="3">
        <v>36584</v>
      </c>
      <c r="G38" s="3">
        <v>23570</v>
      </c>
      <c r="H38" s="2">
        <f t="shared" si="1"/>
        <v>60154</v>
      </c>
    </row>
    <row r="39" spans="1:8" x14ac:dyDescent="0.25">
      <c r="A39" s="2">
        <v>1</v>
      </c>
      <c r="B39" s="58" t="s">
        <v>49</v>
      </c>
      <c r="C39" s="2">
        <v>5946</v>
      </c>
      <c r="D39" s="2">
        <v>9750</v>
      </c>
      <c r="E39" s="2">
        <v>3333</v>
      </c>
      <c r="F39" s="2">
        <f t="shared" si="0"/>
        <v>19029</v>
      </c>
      <c r="G39" s="2">
        <v>15400</v>
      </c>
      <c r="H39" s="2">
        <f t="shared" si="1"/>
        <v>34429</v>
      </c>
    </row>
    <row r="40" spans="1:8" x14ac:dyDescent="0.25">
      <c r="A40" s="2">
        <v>2</v>
      </c>
      <c r="B40" s="58" t="s">
        <v>50</v>
      </c>
      <c r="C40" s="2">
        <v>118</v>
      </c>
      <c r="D40" s="2">
        <v>400</v>
      </c>
      <c r="E40" s="2">
        <v>150</v>
      </c>
      <c r="F40" s="2">
        <f t="shared" si="0"/>
        <v>668</v>
      </c>
      <c r="G40" s="2">
        <v>110</v>
      </c>
      <c r="H40" s="2">
        <f t="shared" si="1"/>
        <v>778</v>
      </c>
    </row>
    <row r="41" spans="1:8" x14ac:dyDescent="0.25">
      <c r="A41" s="2">
        <v>3</v>
      </c>
      <c r="B41" s="58" t="s">
        <v>51</v>
      </c>
      <c r="C41" s="2">
        <v>318</v>
      </c>
      <c r="D41" s="2">
        <v>750</v>
      </c>
      <c r="E41" s="2">
        <v>268</v>
      </c>
      <c r="F41" s="2">
        <f t="shared" si="0"/>
        <v>1336</v>
      </c>
      <c r="G41" s="2">
        <v>860</v>
      </c>
      <c r="H41" s="2">
        <f t="shared" si="1"/>
        <v>2196</v>
      </c>
    </row>
    <row r="42" spans="1:8" x14ac:dyDescent="0.25">
      <c r="A42" s="2">
        <v>4</v>
      </c>
      <c r="B42" s="58" t="s">
        <v>52</v>
      </c>
      <c r="C42" s="2">
        <v>118</v>
      </c>
      <c r="D42" s="2">
        <v>400</v>
      </c>
      <c r="E42" s="2">
        <v>131</v>
      </c>
      <c r="F42" s="2">
        <v>649</v>
      </c>
      <c r="G42" s="2">
        <v>110</v>
      </c>
      <c r="H42" s="2">
        <f t="shared" si="1"/>
        <v>759</v>
      </c>
    </row>
    <row r="43" spans="1:8" x14ac:dyDescent="0.25">
      <c r="A43" s="252" t="s">
        <v>125</v>
      </c>
      <c r="B43" s="253"/>
      <c r="C43" s="3">
        <f>SUM(C39:C42)</f>
        <v>6500</v>
      </c>
      <c r="D43" s="3">
        <f t="shared" ref="D43:H43" si="4">SUM(D39:D42)</f>
        <v>11300</v>
      </c>
      <c r="E43" s="3">
        <f t="shared" si="4"/>
        <v>3882</v>
      </c>
      <c r="F43" s="3">
        <f t="shared" si="4"/>
        <v>21682</v>
      </c>
      <c r="G43" s="3">
        <f t="shared" si="4"/>
        <v>16480</v>
      </c>
      <c r="H43" s="3">
        <f t="shared" si="4"/>
        <v>38162</v>
      </c>
    </row>
    <row r="44" spans="1:8" x14ac:dyDescent="0.25">
      <c r="A44" s="252" t="s">
        <v>126</v>
      </c>
      <c r="B44" s="253"/>
      <c r="C44" s="3">
        <f>C25+C36+C38+C43</f>
        <v>66000</v>
      </c>
      <c r="D44" s="3">
        <f t="shared" ref="D44:H44" si="5">D25+D36+D38+D43</f>
        <v>82000</v>
      </c>
      <c r="E44" s="3">
        <f t="shared" si="5"/>
        <v>26500</v>
      </c>
      <c r="F44" s="3">
        <f t="shared" si="5"/>
        <v>174500</v>
      </c>
      <c r="G44" s="3">
        <f t="shared" si="5"/>
        <v>138200</v>
      </c>
      <c r="H44" s="3">
        <f t="shared" si="5"/>
        <v>312700</v>
      </c>
    </row>
    <row r="45" spans="1:8" x14ac:dyDescent="0.25">
      <c r="A45" s="254">
        <v>24</v>
      </c>
      <c r="B45" s="254"/>
      <c r="C45" s="254"/>
      <c r="D45" s="254"/>
      <c r="E45" s="254"/>
      <c r="F45" s="254"/>
      <c r="G45" s="254"/>
      <c r="H45" s="254"/>
    </row>
    <row r="46" spans="1:8" x14ac:dyDescent="0.25">
      <c r="A46" s="255"/>
      <c r="B46" s="255"/>
      <c r="C46" s="255"/>
      <c r="D46" s="255"/>
      <c r="E46" s="255"/>
      <c r="F46" s="255"/>
      <c r="G46" s="255"/>
      <c r="H46" s="255"/>
    </row>
    <row r="47" spans="1:8" x14ac:dyDescent="0.25">
      <c r="A47" s="255"/>
      <c r="B47" s="255"/>
      <c r="C47" s="255"/>
      <c r="D47" s="255"/>
      <c r="E47" s="255"/>
      <c r="F47" s="255"/>
      <c r="G47" s="255"/>
      <c r="H47" s="255"/>
    </row>
  </sheetData>
  <mergeCells count="8">
    <mergeCell ref="A44:B44"/>
    <mergeCell ref="A45:H47"/>
    <mergeCell ref="A1:H1"/>
    <mergeCell ref="A2:H2"/>
    <mergeCell ref="A25:B25"/>
    <mergeCell ref="A36:B36"/>
    <mergeCell ref="A38:B38"/>
    <mergeCell ref="A43:B43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4" workbookViewId="0">
      <selection activeCell="F3" sqref="F3"/>
    </sheetView>
  </sheetViews>
  <sheetFormatPr defaultRowHeight="15" x14ac:dyDescent="0.25"/>
  <cols>
    <col min="1" max="1" width="7.28515625" customWidth="1"/>
    <col min="2" max="2" width="15.5703125" customWidth="1"/>
    <col min="6" max="6" width="11.7109375" customWidth="1"/>
  </cols>
  <sheetData>
    <row r="1" spans="1:13" x14ac:dyDescent="0.25">
      <c r="A1" s="243" t="s">
        <v>118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3" ht="19.5" customHeight="1" x14ac:dyDescent="0.25">
      <c r="A2" s="256" t="s">
        <v>119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3" ht="64.5" customHeight="1" x14ac:dyDescent="0.25">
      <c r="A3" s="195" t="s">
        <v>1</v>
      </c>
      <c r="B3" s="195" t="s">
        <v>2</v>
      </c>
      <c r="C3" s="195" t="s">
        <v>120</v>
      </c>
      <c r="D3" s="196" t="s">
        <v>121</v>
      </c>
      <c r="E3" s="33" t="s">
        <v>127</v>
      </c>
      <c r="F3" s="20" t="s">
        <v>856</v>
      </c>
      <c r="G3" s="33" t="s">
        <v>143</v>
      </c>
      <c r="H3" s="33" t="s">
        <v>144</v>
      </c>
      <c r="I3" s="33" t="s">
        <v>145</v>
      </c>
      <c r="J3" s="33" t="s">
        <v>146</v>
      </c>
      <c r="K3" s="33" t="s">
        <v>147</v>
      </c>
      <c r="L3" s="33" t="s">
        <v>148</v>
      </c>
      <c r="M3" s="33" t="s">
        <v>149</v>
      </c>
    </row>
    <row r="4" spans="1:13" x14ac:dyDescent="0.25">
      <c r="A4" s="136">
        <v>1</v>
      </c>
      <c r="B4" s="2" t="s">
        <v>13</v>
      </c>
      <c r="C4" s="2">
        <v>7</v>
      </c>
      <c r="D4" s="23">
        <v>91.03</v>
      </c>
      <c r="E4" s="20">
        <v>84</v>
      </c>
      <c r="F4" s="20">
        <v>381</v>
      </c>
      <c r="G4" s="34">
        <v>0</v>
      </c>
      <c r="H4" s="34">
        <v>0</v>
      </c>
      <c r="I4" s="20">
        <f t="shared" ref="I4:I24" si="0">C4+E4+G4</f>
        <v>91</v>
      </c>
      <c r="J4" s="20">
        <f t="shared" ref="J4:J24" si="1">D4+F4+H4</f>
        <v>472.03</v>
      </c>
      <c r="K4" s="20">
        <v>270.52</v>
      </c>
      <c r="L4" s="20">
        <f>C4+E4+G4</f>
        <v>91</v>
      </c>
      <c r="M4" s="20">
        <f>D4+F4+H4+K4</f>
        <v>742.55</v>
      </c>
    </row>
    <row r="5" spans="1:13" x14ac:dyDescent="0.25">
      <c r="A5" s="136">
        <v>2</v>
      </c>
      <c r="B5" s="2" t="s">
        <v>14</v>
      </c>
      <c r="C5" s="2">
        <v>0</v>
      </c>
      <c r="D5" s="23">
        <v>0</v>
      </c>
      <c r="E5" s="20">
        <v>78</v>
      </c>
      <c r="F5" s="20">
        <v>250</v>
      </c>
      <c r="G5" s="34">
        <v>0</v>
      </c>
      <c r="H5" s="20">
        <v>0</v>
      </c>
      <c r="I5" s="20">
        <f t="shared" si="0"/>
        <v>78</v>
      </c>
      <c r="J5" s="20">
        <f t="shared" si="1"/>
        <v>250</v>
      </c>
      <c r="K5" s="20">
        <v>0</v>
      </c>
      <c r="L5" s="20">
        <f t="shared" ref="L5:L46" si="2">C5+E5+G5</f>
        <v>78</v>
      </c>
      <c r="M5" s="20">
        <f t="shared" ref="M5:M46" si="3">D5+F5+H5+K5</f>
        <v>250</v>
      </c>
    </row>
    <row r="6" spans="1:13" x14ac:dyDescent="0.25">
      <c r="A6" s="136">
        <v>3</v>
      </c>
      <c r="B6" s="2" t="s">
        <v>15</v>
      </c>
      <c r="C6" s="2">
        <v>18</v>
      </c>
      <c r="D6" s="23">
        <v>8.41</v>
      </c>
      <c r="E6" s="20">
        <v>23</v>
      </c>
      <c r="F6" s="20">
        <v>45</v>
      </c>
      <c r="G6" s="34">
        <v>15</v>
      </c>
      <c r="H6" s="20">
        <v>218.04</v>
      </c>
      <c r="I6" s="20">
        <f t="shared" si="0"/>
        <v>56</v>
      </c>
      <c r="J6" s="20">
        <f t="shared" si="1"/>
        <v>271.45</v>
      </c>
      <c r="K6" s="20">
        <v>1032.78</v>
      </c>
      <c r="L6" s="20">
        <f t="shared" si="2"/>
        <v>56</v>
      </c>
      <c r="M6" s="20">
        <f t="shared" si="3"/>
        <v>1304.23</v>
      </c>
    </row>
    <row r="7" spans="1:13" x14ac:dyDescent="0.25">
      <c r="A7" s="136">
        <v>4</v>
      </c>
      <c r="B7" s="2" t="s">
        <v>16</v>
      </c>
      <c r="C7" s="2">
        <v>6</v>
      </c>
      <c r="D7" s="23">
        <v>6</v>
      </c>
      <c r="E7" s="20">
        <v>25</v>
      </c>
      <c r="F7" s="20">
        <v>22</v>
      </c>
      <c r="G7" s="34">
        <v>0</v>
      </c>
      <c r="H7" s="20">
        <v>0</v>
      </c>
      <c r="I7" s="20">
        <f t="shared" si="0"/>
        <v>31</v>
      </c>
      <c r="J7" s="20">
        <f t="shared" si="1"/>
        <v>28</v>
      </c>
      <c r="K7" s="20">
        <v>236.37</v>
      </c>
      <c r="L7" s="20">
        <f t="shared" si="2"/>
        <v>31</v>
      </c>
      <c r="M7" s="20">
        <f t="shared" si="3"/>
        <v>264.37</v>
      </c>
    </row>
    <row r="8" spans="1:13" x14ac:dyDescent="0.25">
      <c r="A8" s="136">
        <v>5</v>
      </c>
      <c r="B8" s="2" t="s">
        <v>17</v>
      </c>
      <c r="C8" s="2">
        <v>0</v>
      </c>
      <c r="D8" s="23">
        <v>0</v>
      </c>
      <c r="E8" s="20">
        <v>37</v>
      </c>
      <c r="F8" s="20">
        <v>68.319999999999993</v>
      </c>
      <c r="G8" s="34">
        <v>23</v>
      </c>
      <c r="H8" s="20">
        <v>45.32</v>
      </c>
      <c r="I8" s="20">
        <f t="shared" si="0"/>
        <v>60</v>
      </c>
      <c r="J8" s="20">
        <f t="shared" si="1"/>
        <v>113.63999999999999</v>
      </c>
      <c r="K8" s="20">
        <v>0.26</v>
      </c>
      <c r="L8" s="20">
        <f t="shared" si="2"/>
        <v>60</v>
      </c>
      <c r="M8" s="20">
        <f t="shared" si="3"/>
        <v>113.89999999999999</v>
      </c>
    </row>
    <row r="9" spans="1:13" x14ac:dyDescent="0.25">
      <c r="A9" s="136">
        <v>6</v>
      </c>
      <c r="B9" s="2" t="s">
        <v>18</v>
      </c>
      <c r="C9" s="2">
        <v>284</v>
      </c>
      <c r="D9" s="23">
        <v>278</v>
      </c>
      <c r="E9" s="20">
        <v>789</v>
      </c>
      <c r="F9" s="20">
        <v>1409</v>
      </c>
      <c r="G9" s="34">
        <v>40</v>
      </c>
      <c r="H9" s="20">
        <v>114</v>
      </c>
      <c r="I9" s="20">
        <f t="shared" si="0"/>
        <v>1113</v>
      </c>
      <c r="J9" s="20">
        <f t="shared" si="1"/>
        <v>1801</v>
      </c>
      <c r="K9" s="20">
        <v>210</v>
      </c>
      <c r="L9" s="20">
        <f t="shared" si="2"/>
        <v>1113</v>
      </c>
      <c r="M9" s="20">
        <f t="shared" si="3"/>
        <v>2011</v>
      </c>
    </row>
    <row r="10" spans="1:13" x14ac:dyDescent="0.25">
      <c r="A10" s="136">
        <v>7</v>
      </c>
      <c r="B10" s="2" t="s">
        <v>19</v>
      </c>
      <c r="C10" s="2">
        <v>1</v>
      </c>
      <c r="D10" s="23">
        <v>0.95</v>
      </c>
      <c r="E10" s="20">
        <v>16</v>
      </c>
      <c r="F10" s="20">
        <v>22.93</v>
      </c>
      <c r="G10" s="34">
        <v>4</v>
      </c>
      <c r="H10" s="20">
        <v>19.23</v>
      </c>
      <c r="I10" s="20">
        <f t="shared" si="0"/>
        <v>21</v>
      </c>
      <c r="J10" s="20">
        <f t="shared" si="1"/>
        <v>43.11</v>
      </c>
      <c r="K10" s="20">
        <v>895.81</v>
      </c>
      <c r="L10" s="20">
        <f t="shared" si="2"/>
        <v>21</v>
      </c>
      <c r="M10" s="20">
        <f t="shared" si="3"/>
        <v>938.92</v>
      </c>
    </row>
    <row r="11" spans="1:13" x14ac:dyDescent="0.25">
      <c r="A11" s="136">
        <v>8</v>
      </c>
      <c r="B11" s="2" t="s">
        <v>20</v>
      </c>
      <c r="C11" s="2">
        <v>0</v>
      </c>
      <c r="D11" s="23">
        <v>0</v>
      </c>
      <c r="E11" s="20">
        <v>3</v>
      </c>
      <c r="F11" s="20">
        <v>16.2</v>
      </c>
      <c r="G11" s="34">
        <v>0</v>
      </c>
      <c r="H11" s="20">
        <v>0</v>
      </c>
      <c r="I11" s="20">
        <f t="shared" si="0"/>
        <v>3</v>
      </c>
      <c r="J11" s="20">
        <f t="shared" si="1"/>
        <v>16.2</v>
      </c>
      <c r="K11" s="20">
        <v>0</v>
      </c>
      <c r="L11" s="20">
        <f t="shared" si="2"/>
        <v>3</v>
      </c>
      <c r="M11" s="20">
        <f t="shared" si="3"/>
        <v>16.2</v>
      </c>
    </row>
    <row r="12" spans="1:13" x14ac:dyDescent="0.25">
      <c r="A12" s="136">
        <v>9</v>
      </c>
      <c r="B12" s="2" t="s">
        <v>21</v>
      </c>
      <c r="C12" s="2">
        <v>0</v>
      </c>
      <c r="D12" s="23">
        <v>0</v>
      </c>
      <c r="E12" s="20">
        <v>6</v>
      </c>
      <c r="F12" s="20">
        <v>630</v>
      </c>
      <c r="G12" s="34">
        <v>3</v>
      </c>
      <c r="H12" s="20">
        <v>38.630000000000003</v>
      </c>
      <c r="I12" s="20">
        <f t="shared" si="0"/>
        <v>9</v>
      </c>
      <c r="J12" s="20">
        <f t="shared" si="1"/>
        <v>668.63</v>
      </c>
      <c r="K12" s="20">
        <v>52.187869999999997</v>
      </c>
      <c r="L12" s="20">
        <f t="shared" si="2"/>
        <v>9</v>
      </c>
      <c r="M12" s="20">
        <f t="shared" si="3"/>
        <v>720.81786999999997</v>
      </c>
    </row>
    <row r="13" spans="1:13" x14ac:dyDescent="0.25">
      <c r="A13" s="136">
        <v>10</v>
      </c>
      <c r="B13" s="2" t="s">
        <v>22</v>
      </c>
      <c r="C13" s="2">
        <v>4</v>
      </c>
      <c r="D13" s="23">
        <v>4</v>
      </c>
      <c r="E13" s="20">
        <v>10</v>
      </c>
      <c r="F13" s="20">
        <v>109</v>
      </c>
      <c r="G13" s="34">
        <v>23</v>
      </c>
      <c r="H13" s="20">
        <v>167.68</v>
      </c>
      <c r="I13" s="20">
        <f t="shared" si="0"/>
        <v>37</v>
      </c>
      <c r="J13" s="20">
        <f t="shared" si="1"/>
        <v>280.68</v>
      </c>
      <c r="K13" s="20">
        <v>129.21690000000001</v>
      </c>
      <c r="L13" s="20">
        <f t="shared" si="2"/>
        <v>37</v>
      </c>
      <c r="M13" s="20">
        <f t="shared" si="3"/>
        <v>409.89690000000002</v>
      </c>
    </row>
    <row r="14" spans="1:13" x14ac:dyDescent="0.25">
      <c r="A14" s="136">
        <v>11</v>
      </c>
      <c r="B14" s="2" t="s">
        <v>23</v>
      </c>
      <c r="C14" s="2">
        <v>0</v>
      </c>
      <c r="D14" s="23">
        <v>0</v>
      </c>
      <c r="E14" s="20">
        <v>46</v>
      </c>
      <c r="F14" s="20">
        <v>370</v>
      </c>
      <c r="G14" s="34">
        <v>0</v>
      </c>
      <c r="H14" s="20">
        <v>0</v>
      </c>
      <c r="I14" s="20">
        <f t="shared" si="0"/>
        <v>46</v>
      </c>
      <c r="J14" s="20">
        <f t="shared" si="1"/>
        <v>370</v>
      </c>
      <c r="K14" s="20">
        <v>112.71</v>
      </c>
      <c r="L14" s="20">
        <f t="shared" si="2"/>
        <v>46</v>
      </c>
      <c r="M14" s="20">
        <f t="shared" si="3"/>
        <v>482.71</v>
      </c>
    </row>
    <row r="15" spans="1:13" x14ac:dyDescent="0.25">
      <c r="A15" s="136">
        <v>12</v>
      </c>
      <c r="B15" s="2" t="s">
        <v>24</v>
      </c>
      <c r="C15" s="2">
        <v>1</v>
      </c>
      <c r="D15" s="23">
        <v>0.23</v>
      </c>
      <c r="E15" s="20">
        <v>63</v>
      </c>
      <c r="F15" s="20">
        <v>243</v>
      </c>
      <c r="G15" s="34">
        <v>0</v>
      </c>
      <c r="H15" s="20">
        <v>0</v>
      </c>
      <c r="I15" s="20">
        <f t="shared" si="0"/>
        <v>64</v>
      </c>
      <c r="J15" s="20">
        <f t="shared" si="1"/>
        <v>243.23</v>
      </c>
      <c r="K15" s="20">
        <v>1.02</v>
      </c>
      <c r="L15" s="20">
        <f t="shared" si="2"/>
        <v>64</v>
      </c>
      <c r="M15" s="20">
        <f t="shared" si="3"/>
        <v>244.25</v>
      </c>
    </row>
    <row r="16" spans="1:13" x14ac:dyDescent="0.25">
      <c r="A16" s="136">
        <v>13</v>
      </c>
      <c r="B16" s="2" t="s">
        <v>25</v>
      </c>
      <c r="C16" s="2">
        <v>213</v>
      </c>
      <c r="D16" s="23">
        <v>304.35000000000002</v>
      </c>
      <c r="E16" s="20">
        <v>472</v>
      </c>
      <c r="F16" s="20">
        <v>514</v>
      </c>
      <c r="G16" s="34">
        <v>244</v>
      </c>
      <c r="H16" s="20">
        <v>592.92999999999995</v>
      </c>
      <c r="I16" s="20">
        <f t="shared" si="0"/>
        <v>929</v>
      </c>
      <c r="J16" s="20">
        <f t="shared" si="1"/>
        <v>1411.28</v>
      </c>
      <c r="K16" s="20">
        <v>250.35</v>
      </c>
      <c r="L16" s="20">
        <f t="shared" si="2"/>
        <v>929</v>
      </c>
      <c r="M16" s="20">
        <f t="shared" si="3"/>
        <v>1661.6299999999999</v>
      </c>
    </row>
    <row r="17" spans="1:13" x14ac:dyDescent="0.25">
      <c r="A17" s="136">
        <v>14</v>
      </c>
      <c r="B17" s="2" t="s">
        <v>26</v>
      </c>
      <c r="C17" s="2">
        <v>0</v>
      </c>
      <c r="D17" s="23">
        <v>0</v>
      </c>
      <c r="E17" s="20">
        <v>16</v>
      </c>
      <c r="F17" s="20">
        <v>27.8</v>
      </c>
      <c r="G17" s="34">
        <v>0</v>
      </c>
      <c r="H17" s="20">
        <v>0</v>
      </c>
      <c r="I17" s="20">
        <f t="shared" si="0"/>
        <v>16</v>
      </c>
      <c r="J17" s="20">
        <f t="shared" si="1"/>
        <v>27.8</v>
      </c>
      <c r="K17" s="20">
        <v>0</v>
      </c>
      <c r="L17" s="20">
        <f t="shared" si="2"/>
        <v>16</v>
      </c>
      <c r="M17" s="20">
        <f t="shared" si="3"/>
        <v>27.8</v>
      </c>
    </row>
    <row r="18" spans="1:13" x14ac:dyDescent="0.25">
      <c r="A18" s="191">
        <v>15</v>
      </c>
      <c r="B18" s="15" t="s">
        <v>27</v>
      </c>
      <c r="C18" s="15">
        <v>9081</v>
      </c>
      <c r="D18" s="24">
        <v>15221</v>
      </c>
      <c r="E18" s="20">
        <v>1338</v>
      </c>
      <c r="F18" s="20">
        <v>14006.9</v>
      </c>
      <c r="G18" s="34">
        <v>996</v>
      </c>
      <c r="H18" s="20">
        <v>9010.2900000000009</v>
      </c>
      <c r="I18" s="20">
        <f t="shared" si="0"/>
        <v>11415</v>
      </c>
      <c r="J18" s="20">
        <f t="shared" si="1"/>
        <v>38238.19</v>
      </c>
      <c r="K18" s="20">
        <v>116994.32</v>
      </c>
      <c r="L18" s="20">
        <f t="shared" si="2"/>
        <v>11415</v>
      </c>
      <c r="M18" s="20">
        <f t="shared" si="3"/>
        <v>155232.51</v>
      </c>
    </row>
    <row r="19" spans="1:13" x14ac:dyDescent="0.25">
      <c r="A19" s="136">
        <v>16</v>
      </c>
      <c r="B19" s="2" t="s">
        <v>28</v>
      </c>
      <c r="C19" s="2">
        <v>67</v>
      </c>
      <c r="D19" s="23">
        <v>34</v>
      </c>
      <c r="E19" s="20">
        <v>466</v>
      </c>
      <c r="F19" s="20">
        <v>2544</v>
      </c>
      <c r="G19" s="34">
        <v>79</v>
      </c>
      <c r="H19" s="20">
        <v>491.19</v>
      </c>
      <c r="I19" s="20">
        <f t="shared" si="0"/>
        <v>612</v>
      </c>
      <c r="J19" s="20">
        <f t="shared" si="1"/>
        <v>3069.19</v>
      </c>
      <c r="K19" s="20">
        <v>355.91</v>
      </c>
      <c r="L19" s="20">
        <f t="shared" si="2"/>
        <v>612</v>
      </c>
      <c r="M19" s="20">
        <f t="shared" si="3"/>
        <v>3425.1</v>
      </c>
    </row>
    <row r="20" spans="1:13" x14ac:dyDescent="0.25">
      <c r="A20" s="136">
        <v>17</v>
      </c>
      <c r="B20" s="2" t="s">
        <v>29</v>
      </c>
      <c r="C20" s="15">
        <v>418</v>
      </c>
      <c r="D20" s="24">
        <v>374</v>
      </c>
      <c r="E20" s="20">
        <v>365</v>
      </c>
      <c r="F20" s="20">
        <v>1307</v>
      </c>
      <c r="G20" s="34">
        <v>14</v>
      </c>
      <c r="H20" s="20">
        <v>65.91</v>
      </c>
      <c r="I20" s="20">
        <f t="shared" si="0"/>
        <v>797</v>
      </c>
      <c r="J20" s="20">
        <f t="shared" si="1"/>
        <v>1746.91</v>
      </c>
      <c r="K20" s="20">
        <v>165.21</v>
      </c>
      <c r="L20" s="20">
        <f t="shared" si="2"/>
        <v>797</v>
      </c>
      <c r="M20" s="20">
        <f t="shared" si="3"/>
        <v>1912.1200000000001</v>
      </c>
    </row>
    <row r="21" spans="1:13" x14ac:dyDescent="0.25">
      <c r="A21" s="136">
        <v>18</v>
      </c>
      <c r="B21" s="2" t="s">
        <v>30</v>
      </c>
      <c r="C21" s="2">
        <v>21</v>
      </c>
      <c r="D21" s="23">
        <v>102</v>
      </c>
      <c r="E21" s="20">
        <v>230</v>
      </c>
      <c r="F21" s="20">
        <v>1859</v>
      </c>
      <c r="G21" s="34">
        <v>5</v>
      </c>
      <c r="H21" s="20">
        <v>1.26</v>
      </c>
      <c r="I21" s="20">
        <f t="shared" si="0"/>
        <v>256</v>
      </c>
      <c r="J21" s="20">
        <f t="shared" si="1"/>
        <v>1962.26</v>
      </c>
      <c r="K21" s="20">
        <v>52.650941600000003</v>
      </c>
      <c r="L21" s="20">
        <f t="shared" si="2"/>
        <v>256</v>
      </c>
      <c r="M21" s="20">
        <f t="shared" si="3"/>
        <v>2014.9109415999999</v>
      </c>
    </row>
    <row r="22" spans="1:13" x14ac:dyDescent="0.25">
      <c r="A22" s="136">
        <v>19</v>
      </c>
      <c r="B22" s="2" t="s">
        <v>31</v>
      </c>
      <c r="C22" s="2">
        <v>154</v>
      </c>
      <c r="D22" s="23">
        <v>255</v>
      </c>
      <c r="E22" s="20">
        <v>168</v>
      </c>
      <c r="F22" s="20">
        <v>1302</v>
      </c>
      <c r="G22" s="34">
        <v>8</v>
      </c>
      <c r="H22" s="20">
        <v>20.04</v>
      </c>
      <c r="I22" s="20">
        <f t="shared" si="0"/>
        <v>330</v>
      </c>
      <c r="J22" s="20">
        <f t="shared" si="1"/>
        <v>1577.04</v>
      </c>
      <c r="K22" s="20">
        <v>239</v>
      </c>
      <c r="L22" s="20">
        <f t="shared" si="2"/>
        <v>330</v>
      </c>
      <c r="M22" s="20">
        <f t="shared" si="3"/>
        <v>1816.04</v>
      </c>
    </row>
    <row r="23" spans="1:13" x14ac:dyDescent="0.25">
      <c r="A23" s="136">
        <v>20</v>
      </c>
      <c r="B23" s="2" t="s">
        <v>32</v>
      </c>
      <c r="C23" s="2">
        <v>11</v>
      </c>
      <c r="D23" s="23">
        <v>41.5</v>
      </c>
      <c r="E23" s="20">
        <v>42</v>
      </c>
      <c r="F23" s="20">
        <v>589</v>
      </c>
      <c r="G23" s="34">
        <v>9</v>
      </c>
      <c r="H23" s="20">
        <v>6.64</v>
      </c>
      <c r="I23" s="20">
        <f t="shared" si="0"/>
        <v>62</v>
      </c>
      <c r="J23" s="20">
        <f t="shared" si="1"/>
        <v>637.14</v>
      </c>
      <c r="K23" s="20">
        <v>86</v>
      </c>
      <c r="L23" s="20">
        <f t="shared" si="2"/>
        <v>62</v>
      </c>
      <c r="M23" s="20">
        <f t="shared" si="3"/>
        <v>723.14</v>
      </c>
    </row>
    <row r="24" spans="1:13" x14ac:dyDescent="0.25">
      <c r="A24" s="136">
        <v>21</v>
      </c>
      <c r="B24" s="2" t="s">
        <v>33</v>
      </c>
      <c r="C24" s="2">
        <v>2</v>
      </c>
      <c r="D24" s="23">
        <v>1.28</v>
      </c>
      <c r="E24" s="20">
        <v>16</v>
      </c>
      <c r="F24" s="20">
        <v>70.02</v>
      </c>
      <c r="G24" s="34">
        <v>14</v>
      </c>
      <c r="H24" s="20">
        <v>21</v>
      </c>
      <c r="I24" s="20">
        <f t="shared" si="0"/>
        <v>32</v>
      </c>
      <c r="J24" s="20">
        <f t="shared" si="1"/>
        <v>92.3</v>
      </c>
      <c r="K24" s="20">
        <v>111.15</v>
      </c>
      <c r="L24" s="20">
        <f t="shared" si="2"/>
        <v>32</v>
      </c>
      <c r="M24" s="20">
        <f t="shared" si="3"/>
        <v>203.45</v>
      </c>
    </row>
    <row r="25" spans="1:13" ht="26.25" customHeight="1" x14ac:dyDescent="0.25">
      <c r="A25" s="192"/>
      <c r="B25" s="3" t="s">
        <v>122</v>
      </c>
      <c r="C25" s="3">
        <f t="shared" ref="C25:D25" si="4">SUM(C4:C24)</f>
        <v>10288</v>
      </c>
      <c r="D25" s="26">
        <f t="shared" si="4"/>
        <v>16721.75</v>
      </c>
      <c r="E25" s="22">
        <v>4293</v>
      </c>
      <c r="F25" s="22">
        <v>25786.17</v>
      </c>
      <c r="G25" s="22">
        <f>SUM(G4:G24)</f>
        <v>1477</v>
      </c>
      <c r="H25" s="22">
        <f>SUM(H4:H24)</f>
        <v>10812.160000000002</v>
      </c>
      <c r="I25" s="22">
        <f>SUM(I4:I24)</f>
        <v>16058</v>
      </c>
      <c r="J25" s="22">
        <f>SUM(J4:J24)</f>
        <v>53320.080000000016</v>
      </c>
      <c r="K25" s="22">
        <v>121195.46571160002</v>
      </c>
      <c r="L25" s="22">
        <f t="shared" si="2"/>
        <v>16058</v>
      </c>
      <c r="M25" s="22">
        <f t="shared" si="3"/>
        <v>174515.54571160002</v>
      </c>
    </row>
    <row r="26" spans="1:13" x14ac:dyDescent="0.25">
      <c r="A26" s="136">
        <v>1</v>
      </c>
      <c r="B26" s="2" t="s">
        <v>36</v>
      </c>
      <c r="C26" s="2">
        <v>1228</v>
      </c>
      <c r="D26" s="23">
        <v>550.45000000000005</v>
      </c>
      <c r="E26" s="20">
        <v>196</v>
      </c>
      <c r="F26" s="20">
        <v>1670.9</v>
      </c>
      <c r="G26" s="34">
        <v>10</v>
      </c>
      <c r="H26" s="20">
        <v>15.85</v>
      </c>
      <c r="I26" s="20">
        <f t="shared" ref="I26:I35" si="5">C26+E26+G26</f>
        <v>1434</v>
      </c>
      <c r="J26" s="20">
        <f t="shared" ref="J26:J35" si="6">D26+F26+H26</f>
        <v>2237.2000000000003</v>
      </c>
      <c r="K26" s="20">
        <v>12121.22</v>
      </c>
      <c r="L26" s="20">
        <f t="shared" si="2"/>
        <v>1434</v>
      </c>
      <c r="M26" s="20">
        <f t="shared" si="3"/>
        <v>14358.42</v>
      </c>
    </row>
    <row r="27" spans="1:13" x14ac:dyDescent="0.25">
      <c r="A27" s="136">
        <v>2</v>
      </c>
      <c r="B27" s="2" t="s">
        <v>37</v>
      </c>
      <c r="C27" s="2">
        <v>14</v>
      </c>
      <c r="D27" s="23">
        <v>41.17</v>
      </c>
      <c r="E27" s="20">
        <v>15</v>
      </c>
      <c r="F27" s="20">
        <v>457.51</v>
      </c>
      <c r="G27" s="34">
        <v>0</v>
      </c>
      <c r="H27" s="20">
        <v>0</v>
      </c>
      <c r="I27" s="20">
        <f t="shared" si="5"/>
        <v>29</v>
      </c>
      <c r="J27" s="20">
        <f t="shared" si="6"/>
        <v>498.68</v>
      </c>
      <c r="K27" s="20">
        <v>16.497499999999999</v>
      </c>
      <c r="L27" s="20">
        <f t="shared" si="2"/>
        <v>29</v>
      </c>
      <c r="M27" s="20">
        <f t="shared" si="3"/>
        <v>515.17750000000001</v>
      </c>
    </row>
    <row r="28" spans="1:13" x14ac:dyDescent="0.25">
      <c r="A28" s="136">
        <v>3</v>
      </c>
      <c r="B28" s="15" t="s">
        <v>38</v>
      </c>
      <c r="C28" s="15">
        <v>112</v>
      </c>
      <c r="D28" s="24">
        <v>138.21</v>
      </c>
      <c r="E28" s="20">
        <v>9</v>
      </c>
      <c r="F28" s="20">
        <v>75.91</v>
      </c>
      <c r="G28" s="34">
        <v>0</v>
      </c>
      <c r="H28" s="20">
        <v>0</v>
      </c>
      <c r="I28" s="20">
        <f t="shared" si="5"/>
        <v>121</v>
      </c>
      <c r="J28" s="20">
        <f t="shared" si="6"/>
        <v>214.12</v>
      </c>
      <c r="K28" s="20">
        <v>2081.1392000000001</v>
      </c>
      <c r="L28" s="20">
        <f t="shared" si="2"/>
        <v>121</v>
      </c>
      <c r="M28" s="20">
        <f t="shared" si="3"/>
        <v>2295.2592</v>
      </c>
    </row>
    <row r="29" spans="1:13" x14ac:dyDescent="0.25">
      <c r="A29" s="136">
        <v>4</v>
      </c>
      <c r="B29" s="2" t="s">
        <v>39</v>
      </c>
      <c r="C29" s="2">
        <v>3</v>
      </c>
      <c r="D29" s="23">
        <v>14</v>
      </c>
      <c r="E29" s="20">
        <v>52</v>
      </c>
      <c r="F29" s="20">
        <v>651</v>
      </c>
      <c r="G29" s="34">
        <v>0</v>
      </c>
      <c r="H29" s="20">
        <v>0</v>
      </c>
      <c r="I29" s="20">
        <f t="shared" si="5"/>
        <v>55</v>
      </c>
      <c r="J29" s="20">
        <f t="shared" si="6"/>
        <v>665</v>
      </c>
      <c r="K29" s="20">
        <v>522.73</v>
      </c>
      <c r="L29" s="20">
        <f t="shared" si="2"/>
        <v>55</v>
      </c>
      <c r="M29" s="20">
        <f t="shared" si="3"/>
        <v>1187.73</v>
      </c>
    </row>
    <row r="30" spans="1:13" x14ac:dyDescent="0.25">
      <c r="A30" s="136">
        <v>5</v>
      </c>
      <c r="B30" s="2" t="s">
        <v>40</v>
      </c>
      <c r="C30" s="2">
        <v>100</v>
      </c>
      <c r="D30" s="23">
        <v>206.22</v>
      </c>
      <c r="E30" s="20">
        <v>40</v>
      </c>
      <c r="F30" s="20">
        <v>614.91</v>
      </c>
      <c r="G30" s="34">
        <v>8</v>
      </c>
      <c r="H30" s="20">
        <v>7.93</v>
      </c>
      <c r="I30" s="20">
        <f t="shared" si="5"/>
        <v>148</v>
      </c>
      <c r="J30" s="20">
        <f t="shared" si="6"/>
        <v>829.06</v>
      </c>
      <c r="K30" s="20">
        <v>2728.9268999999999</v>
      </c>
      <c r="L30" s="20">
        <f t="shared" si="2"/>
        <v>148</v>
      </c>
      <c r="M30" s="20">
        <f t="shared" si="3"/>
        <v>3557.9868999999999</v>
      </c>
    </row>
    <row r="31" spans="1:13" x14ac:dyDescent="0.25">
      <c r="A31" s="136">
        <v>6</v>
      </c>
      <c r="B31" s="2" t="s">
        <v>41</v>
      </c>
      <c r="C31" s="2">
        <v>0</v>
      </c>
      <c r="D31" s="23">
        <v>0</v>
      </c>
      <c r="E31" s="20">
        <v>0</v>
      </c>
      <c r="F31" s="20">
        <v>0</v>
      </c>
      <c r="G31" s="34">
        <v>0</v>
      </c>
      <c r="H31" s="20">
        <v>0</v>
      </c>
      <c r="I31" s="20">
        <f t="shared" si="5"/>
        <v>0</v>
      </c>
      <c r="J31" s="20">
        <f t="shared" si="6"/>
        <v>0</v>
      </c>
      <c r="K31" s="20">
        <v>0</v>
      </c>
      <c r="L31" s="20">
        <f t="shared" si="2"/>
        <v>0</v>
      </c>
      <c r="M31" s="20">
        <f t="shared" si="3"/>
        <v>0</v>
      </c>
    </row>
    <row r="32" spans="1:13" x14ac:dyDescent="0.25">
      <c r="A32" s="136">
        <v>7</v>
      </c>
      <c r="B32" s="2" t="s">
        <v>42</v>
      </c>
      <c r="C32" s="2">
        <v>0</v>
      </c>
      <c r="D32" s="23">
        <v>0</v>
      </c>
      <c r="E32" s="20">
        <v>0</v>
      </c>
      <c r="F32" s="20">
        <v>0</v>
      </c>
      <c r="G32" s="34">
        <v>0</v>
      </c>
      <c r="H32" s="20">
        <v>0</v>
      </c>
      <c r="I32" s="20">
        <f t="shared" si="5"/>
        <v>0</v>
      </c>
      <c r="J32" s="20">
        <f t="shared" si="6"/>
        <v>0</v>
      </c>
      <c r="K32" s="20">
        <v>0</v>
      </c>
      <c r="L32" s="20">
        <f t="shared" si="2"/>
        <v>0</v>
      </c>
      <c r="M32" s="20">
        <f t="shared" si="3"/>
        <v>0</v>
      </c>
    </row>
    <row r="33" spans="1:13" x14ac:dyDescent="0.25">
      <c r="A33" s="136">
        <v>8</v>
      </c>
      <c r="B33" s="2" t="s">
        <v>43</v>
      </c>
      <c r="C33" s="2">
        <v>12</v>
      </c>
      <c r="D33" s="23">
        <v>16.309999999999999</v>
      </c>
      <c r="E33" s="20">
        <v>3</v>
      </c>
      <c r="F33" s="20">
        <v>32</v>
      </c>
      <c r="G33" s="34">
        <v>0</v>
      </c>
      <c r="H33" s="20">
        <v>0</v>
      </c>
      <c r="I33" s="20">
        <f t="shared" si="5"/>
        <v>15</v>
      </c>
      <c r="J33" s="20">
        <f t="shared" si="6"/>
        <v>48.31</v>
      </c>
      <c r="K33" s="20">
        <v>0</v>
      </c>
      <c r="L33" s="20">
        <f t="shared" si="2"/>
        <v>15</v>
      </c>
      <c r="M33" s="20">
        <f t="shared" si="3"/>
        <v>48.31</v>
      </c>
    </row>
    <row r="34" spans="1:13" x14ac:dyDescent="0.25">
      <c r="A34" s="136">
        <v>9</v>
      </c>
      <c r="B34" s="2" t="s">
        <v>44</v>
      </c>
      <c r="C34" s="2">
        <v>442</v>
      </c>
      <c r="D34" s="23">
        <v>286.05</v>
      </c>
      <c r="E34" s="20">
        <v>4188</v>
      </c>
      <c r="F34" s="20">
        <v>2737.94</v>
      </c>
      <c r="G34" s="34">
        <v>0</v>
      </c>
      <c r="H34" s="20">
        <v>0</v>
      </c>
      <c r="I34" s="20">
        <f t="shared" si="5"/>
        <v>4630</v>
      </c>
      <c r="J34" s="20">
        <f t="shared" si="6"/>
        <v>3023.9900000000002</v>
      </c>
      <c r="K34" s="20">
        <v>9.48</v>
      </c>
      <c r="L34" s="20">
        <f t="shared" si="2"/>
        <v>4630</v>
      </c>
      <c r="M34" s="20">
        <f t="shared" si="3"/>
        <v>3033.4700000000003</v>
      </c>
    </row>
    <row r="35" spans="1:13" x14ac:dyDescent="0.25">
      <c r="A35" s="192"/>
      <c r="B35" s="2" t="s">
        <v>45</v>
      </c>
      <c r="C35" s="2">
        <v>0</v>
      </c>
      <c r="D35" s="23">
        <v>0</v>
      </c>
      <c r="E35" s="20">
        <v>1</v>
      </c>
      <c r="F35" s="20">
        <v>284.89999999999998</v>
      </c>
      <c r="G35" s="34">
        <v>0</v>
      </c>
      <c r="H35" s="20">
        <v>0</v>
      </c>
      <c r="I35" s="20">
        <f t="shared" si="5"/>
        <v>1</v>
      </c>
      <c r="J35" s="20">
        <f t="shared" si="6"/>
        <v>284.89999999999998</v>
      </c>
      <c r="K35" s="20">
        <v>0</v>
      </c>
      <c r="L35" s="20">
        <f t="shared" si="2"/>
        <v>1</v>
      </c>
      <c r="M35" s="20">
        <f t="shared" si="3"/>
        <v>284.89999999999998</v>
      </c>
    </row>
    <row r="36" spans="1:13" ht="30" x14ac:dyDescent="0.25">
      <c r="A36" s="136">
        <v>1</v>
      </c>
      <c r="B36" s="3" t="s">
        <v>123</v>
      </c>
      <c r="C36" s="3">
        <f>SUM(C26:C35)</f>
        <v>1911</v>
      </c>
      <c r="D36" s="26">
        <f>SUM(D26:D35)</f>
        <v>1252.4100000000001</v>
      </c>
      <c r="E36" s="22">
        <v>4504</v>
      </c>
      <c r="F36" s="22">
        <v>6525.07</v>
      </c>
      <c r="G36" s="22">
        <f>SUM(G26:G35)</f>
        <v>18</v>
      </c>
      <c r="H36" s="22">
        <f>SUM(H26:H35)</f>
        <v>23.78</v>
      </c>
      <c r="I36" s="22">
        <f>SUM(I26:I35)</f>
        <v>6433</v>
      </c>
      <c r="J36" s="22">
        <f>SUM(J26:J35)</f>
        <v>7801.26</v>
      </c>
      <c r="K36" s="20">
        <v>17479.993599999998</v>
      </c>
      <c r="L36" s="20">
        <f t="shared" si="2"/>
        <v>6433</v>
      </c>
      <c r="M36" s="20">
        <f t="shared" si="3"/>
        <v>25281.253599999996</v>
      </c>
    </row>
    <row r="37" spans="1:13" x14ac:dyDescent="0.25">
      <c r="A37" s="192"/>
      <c r="B37" s="2" t="s">
        <v>47</v>
      </c>
      <c r="C37" s="2">
        <v>10735</v>
      </c>
      <c r="D37" s="23">
        <v>6602</v>
      </c>
      <c r="E37" s="20">
        <v>2973</v>
      </c>
      <c r="F37" s="20">
        <v>11508</v>
      </c>
      <c r="G37" s="34">
        <v>46</v>
      </c>
      <c r="H37" s="20">
        <v>148</v>
      </c>
      <c r="I37" s="20">
        <f t="shared" ref="I37:I42" si="7">C37+E37+G37</f>
        <v>13754</v>
      </c>
      <c r="J37" s="20">
        <f t="shared" ref="J37:J42" si="8">D37+F37+H37</f>
        <v>18258</v>
      </c>
      <c r="K37" s="20">
        <v>11583.4486</v>
      </c>
      <c r="L37" s="20">
        <f t="shared" si="2"/>
        <v>13754</v>
      </c>
      <c r="M37" s="20">
        <f t="shared" si="3"/>
        <v>29841.4486</v>
      </c>
    </row>
    <row r="38" spans="1:13" x14ac:dyDescent="0.25">
      <c r="A38" s="136">
        <v>1</v>
      </c>
      <c r="B38" s="3" t="s">
        <v>124</v>
      </c>
      <c r="C38" s="3">
        <v>10735</v>
      </c>
      <c r="D38" s="26">
        <v>6602</v>
      </c>
      <c r="E38" s="22">
        <v>2973</v>
      </c>
      <c r="F38" s="22">
        <v>11508</v>
      </c>
      <c r="G38" s="51">
        <v>46</v>
      </c>
      <c r="H38" s="22">
        <v>148</v>
      </c>
      <c r="I38" s="22">
        <f t="shared" si="7"/>
        <v>13754</v>
      </c>
      <c r="J38" s="22">
        <f t="shared" si="8"/>
        <v>18258</v>
      </c>
      <c r="K38" s="20">
        <v>11583.4486</v>
      </c>
      <c r="L38" s="20">
        <f t="shared" si="2"/>
        <v>13754</v>
      </c>
      <c r="M38" s="20">
        <f t="shared" si="3"/>
        <v>29841.4486</v>
      </c>
    </row>
    <row r="39" spans="1:13" x14ac:dyDescent="0.25">
      <c r="A39" s="136">
        <v>2</v>
      </c>
      <c r="B39" s="2" t="s">
        <v>49</v>
      </c>
      <c r="C39" s="15">
        <v>6951</v>
      </c>
      <c r="D39" s="24">
        <v>2935.23</v>
      </c>
      <c r="E39" s="20">
        <v>371</v>
      </c>
      <c r="F39" s="20">
        <v>2013.3</v>
      </c>
      <c r="G39" s="34">
        <v>126</v>
      </c>
      <c r="H39" s="20">
        <v>344.92</v>
      </c>
      <c r="I39" s="20">
        <f t="shared" si="7"/>
        <v>7448</v>
      </c>
      <c r="J39" s="20">
        <f t="shared" si="8"/>
        <v>5293.45</v>
      </c>
      <c r="K39" s="20">
        <v>4513.3599999999997</v>
      </c>
      <c r="L39" s="20">
        <f t="shared" si="2"/>
        <v>7448</v>
      </c>
      <c r="M39" s="20">
        <f t="shared" si="3"/>
        <v>9806.81</v>
      </c>
    </row>
    <row r="40" spans="1:13" x14ac:dyDescent="0.25">
      <c r="A40" s="136">
        <v>3</v>
      </c>
      <c r="B40" s="2" t="s">
        <v>50</v>
      </c>
      <c r="C40" s="15">
        <v>0</v>
      </c>
      <c r="D40" s="24">
        <v>0</v>
      </c>
      <c r="E40" s="20">
        <v>136</v>
      </c>
      <c r="F40" s="20">
        <v>622.03</v>
      </c>
      <c r="G40" s="34">
        <v>0</v>
      </c>
      <c r="H40" s="20">
        <v>0</v>
      </c>
      <c r="I40" s="20">
        <f t="shared" si="7"/>
        <v>136</v>
      </c>
      <c r="J40" s="20">
        <f t="shared" si="8"/>
        <v>622.03</v>
      </c>
      <c r="K40" s="20">
        <v>117.42</v>
      </c>
      <c r="L40" s="20">
        <f t="shared" si="2"/>
        <v>136</v>
      </c>
      <c r="M40" s="20">
        <f t="shared" si="3"/>
        <v>739.44999999999993</v>
      </c>
    </row>
    <row r="41" spans="1:13" x14ac:dyDescent="0.25">
      <c r="A41" s="136">
        <v>4</v>
      </c>
      <c r="B41" s="2" t="s">
        <v>51</v>
      </c>
      <c r="C41" s="2">
        <v>0</v>
      </c>
      <c r="D41" s="23">
        <v>0</v>
      </c>
      <c r="E41" s="20">
        <v>0</v>
      </c>
      <c r="F41" s="20">
        <v>0</v>
      </c>
      <c r="G41" s="20">
        <v>375</v>
      </c>
      <c r="H41" s="20">
        <v>593.57000000000005</v>
      </c>
      <c r="I41" s="20">
        <f t="shared" si="7"/>
        <v>375</v>
      </c>
      <c r="J41" s="20">
        <f t="shared" si="8"/>
        <v>593.57000000000005</v>
      </c>
      <c r="K41" s="20">
        <v>782.94</v>
      </c>
      <c r="L41" s="20">
        <f t="shared" si="2"/>
        <v>375</v>
      </c>
      <c r="M41" s="20">
        <f t="shared" si="3"/>
        <v>1376.5100000000002</v>
      </c>
    </row>
    <row r="42" spans="1:13" x14ac:dyDescent="0.25">
      <c r="A42" s="192"/>
      <c r="B42" s="2" t="s">
        <v>52</v>
      </c>
      <c r="C42" s="2">
        <v>0</v>
      </c>
      <c r="D42" s="23">
        <v>0</v>
      </c>
      <c r="E42" s="20">
        <v>0</v>
      </c>
      <c r="F42" s="20">
        <v>0</v>
      </c>
      <c r="G42" s="20">
        <v>0</v>
      </c>
      <c r="H42" s="20">
        <v>0</v>
      </c>
      <c r="I42" s="20">
        <f t="shared" si="7"/>
        <v>0</v>
      </c>
      <c r="J42" s="20">
        <f t="shared" si="8"/>
        <v>0</v>
      </c>
      <c r="K42" s="20">
        <v>0</v>
      </c>
      <c r="L42" s="20">
        <f t="shared" si="2"/>
        <v>0</v>
      </c>
      <c r="M42" s="20">
        <f t="shared" si="3"/>
        <v>0</v>
      </c>
    </row>
    <row r="43" spans="1:13" ht="32.25" customHeight="1" x14ac:dyDescent="0.25">
      <c r="A43" s="169"/>
      <c r="B43" s="18" t="s">
        <v>125</v>
      </c>
      <c r="C43" s="18">
        <f>SUM(C39:C42)</f>
        <v>6951</v>
      </c>
      <c r="D43" s="27">
        <f>SUM(D39:D42)</f>
        <v>2935.23</v>
      </c>
      <c r="E43" s="30">
        <v>507</v>
      </c>
      <c r="F43" s="30">
        <v>2635.33</v>
      </c>
      <c r="G43" s="22">
        <f>SUM(G39:G42)</f>
        <v>501</v>
      </c>
      <c r="H43" s="22">
        <f>SUM(H39:H42)</f>
        <v>938.49</v>
      </c>
      <c r="I43" s="22">
        <f>SUM(I39:I42)</f>
        <v>7959</v>
      </c>
      <c r="J43" s="22">
        <f>SUM(J39:J42)</f>
        <v>6509.0499999999993</v>
      </c>
      <c r="K43" s="20">
        <f>SUM(K39:K42)</f>
        <v>5413.7199999999993</v>
      </c>
      <c r="L43" s="20">
        <f t="shared" si="2"/>
        <v>7959</v>
      </c>
      <c r="M43" s="20">
        <f t="shared" si="3"/>
        <v>11922.769999999999</v>
      </c>
    </row>
    <row r="44" spans="1:13" x14ac:dyDescent="0.25">
      <c r="A44" s="169"/>
      <c r="B44" s="21" t="s">
        <v>87</v>
      </c>
      <c r="C44" s="20">
        <v>0</v>
      </c>
      <c r="D44" s="21">
        <v>10194.32</v>
      </c>
      <c r="E44" s="20">
        <v>0</v>
      </c>
      <c r="F44" s="20">
        <v>0</v>
      </c>
      <c r="G44" s="20">
        <v>0</v>
      </c>
      <c r="H44" s="20">
        <v>0</v>
      </c>
      <c r="I44" s="20">
        <f>C44+E44+G44</f>
        <v>0</v>
      </c>
      <c r="J44" s="20">
        <v>10194.32</v>
      </c>
      <c r="K44" s="20">
        <v>0</v>
      </c>
      <c r="L44" s="20">
        <f t="shared" si="2"/>
        <v>0</v>
      </c>
      <c r="M44" s="20">
        <f t="shared" si="3"/>
        <v>10194.32</v>
      </c>
    </row>
    <row r="45" spans="1:13" x14ac:dyDescent="0.25">
      <c r="A45" s="193"/>
      <c r="B45" s="21" t="s">
        <v>86</v>
      </c>
      <c r="C45" s="20">
        <v>0</v>
      </c>
      <c r="D45" s="20">
        <v>0</v>
      </c>
      <c r="E45" s="20">
        <v>0</v>
      </c>
      <c r="F45" s="20">
        <v>1209.25</v>
      </c>
      <c r="G45" s="20">
        <v>0</v>
      </c>
      <c r="H45" s="20">
        <v>0</v>
      </c>
      <c r="I45" s="20">
        <v>0</v>
      </c>
      <c r="J45" s="20">
        <v>1209.25</v>
      </c>
      <c r="K45" s="20">
        <v>0</v>
      </c>
      <c r="L45" s="20">
        <f t="shared" si="2"/>
        <v>0</v>
      </c>
      <c r="M45" s="20">
        <f t="shared" si="3"/>
        <v>1209.25</v>
      </c>
    </row>
    <row r="46" spans="1:13" x14ac:dyDescent="0.25">
      <c r="A46" s="194"/>
      <c r="B46" s="28" t="s">
        <v>126</v>
      </c>
      <c r="C46" s="29">
        <f>C25+C36+C38+C43</f>
        <v>29885</v>
      </c>
      <c r="D46" s="29">
        <f>D25+D36+D38+D43+D44+D45</f>
        <v>37705.71</v>
      </c>
      <c r="E46" s="29">
        <f t="shared" ref="E46:H46" si="9">E25+E36+E38+E43+E44+E45</f>
        <v>12277</v>
      </c>
      <c r="F46" s="29">
        <f t="shared" si="9"/>
        <v>47663.82</v>
      </c>
      <c r="G46" s="29">
        <f t="shared" si="9"/>
        <v>2042</v>
      </c>
      <c r="H46" s="29">
        <f t="shared" si="9"/>
        <v>11922.430000000002</v>
      </c>
      <c r="I46" s="29">
        <f>C46+E46+G46</f>
        <v>44204</v>
      </c>
      <c r="J46" s="29">
        <f>D46+F46+H46</f>
        <v>97291.96</v>
      </c>
      <c r="K46" s="20">
        <f>K25+K36+K38+K43</f>
        <v>155672.62791160002</v>
      </c>
      <c r="L46" s="20">
        <f t="shared" si="2"/>
        <v>44204</v>
      </c>
      <c r="M46" s="20">
        <f t="shared" si="3"/>
        <v>252964.58791160001</v>
      </c>
    </row>
    <row r="47" spans="1:13" ht="28.5" customHeight="1" x14ac:dyDescent="0.25"/>
  </sheetData>
  <mergeCells count="2">
    <mergeCell ref="A1:L1"/>
    <mergeCell ref="A2:L2"/>
  </mergeCells>
  <pageMargins left="0.7" right="0.7" top="0.75" bottom="0.75" header="0.3" footer="0.3"/>
  <pageSetup scale="9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1"/>
  <sheetViews>
    <sheetView zoomScale="85" zoomScaleNormal="85" workbookViewId="0">
      <selection activeCell="G1" sqref="G1:G1048576"/>
    </sheetView>
  </sheetViews>
  <sheetFormatPr defaultColWidth="10.5703125" defaultRowHeight="15" x14ac:dyDescent="0.25"/>
  <cols>
    <col min="1" max="1" width="11.85546875" style="32" customWidth="1"/>
    <col min="2" max="2" width="10.5703125" style="37"/>
    <col min="3" max="4" width="10.5703125" style="32"/>
    <col min="5" max="5" width="11.5703125" style="32" bestFit="1" customWidth="1"/>
    <col min="6" max="6" width="10.5703125" style="32"/>
    <col min="7" max="7" width="10.5703125" style="64"/>
    <col min="8" max="8" width="10.5703125" style="44"/>
    <col min="9" max="10" width="10.5703125" style="32"/>
    <col min="11" max="11" width="11.5703125" style="44" bestFit="1" customWidth="1"/>
    <col min="12" max="13" width="10.5703125" style="32"/>
    <col min="14" max="14" width="10.5703125" style="44"/>
    <col min="15" max="16" width="10.5703125" style="32"/>
    <col min="17" max="17" width="11.5703125" style="44" bestFit="1" customWidth="1"/>
    <col min="18" max="16384" width="10.5703125" style="32"/>
  </cols>
  <sheetData>
    <row r="1" spans="1:20" x14ac:dyDescent="0.25">
      <c r="G1" s="80"/>
    </row>
    <row r="2" spans="1:20" ht="20.25" customHeight="1" x14ac:dyDescent="0.25">
      <c r="A2" s="243" t="s">
        <v>150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0" ht="19.5" customHeight="1" x14ac:dyDescent="0.25">
      <c r="A3" s="248" t="s">
        <v>56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0" ht="30" x14ac:dyDescent="0.25">
      <c r="A4" s="1" t="s">
        <v>1</v>
      </c>
      <c r="B4" s="1" t="s">
        <v>2</v>
      </c>
      <c r="C4" s="1" t="s">
        <v>151</v>
      </c>
      <c r="D4" s="1" t="s">
        <v>152</v>
      </c>
      <c r="E4" s="39" t="s">
        <v>101</v>
      </c>
      <c r="F4" s="1" t="s">
        <v>153</v>
      </c>
      <c r="G4" s="14" t="s">
        <v>154</v>
      </c>
      <c r="H4" s="200" t="s">
        <v>155</v>
      </c>
      <c r="I4" s="1" t="s">
        <v>156</v>
      </c>
      <c r="J4" s="1" t="s">
        <v>157</v>
      </c>
      <c r="K4" s="39" t="s">
        <v>158</v>
      </c>
      <c r="L4" s="1" t="s">
        <v>159</v>
      </c>
      <c r="M4" s="1" t="s">
        <v>160</v>
      </c>
      <c r="N4" s="39" t="s">
        <v>161</v>
      </c>
      <c r="O4" s="1" t="s">
        <v>162</v>
      </c>
      <c r="P4" s="1" t="s">
        <v>163</v>
      </c>
      <c r="Q4" s="39" t="s">
        <v>164</v>
      </c>
    </row>
    <row r="5" spans="1:20" x14ac:dyDescent="0.25">
      <c r="A5" s="2">
        <v>1</v>
      </c>
      <c r="B5" s="2" t="s">
        <v>13</v>
      </c>
      <c r="C5" s="2">
        <v>132</v>
      </c>
      <c r="D5" s="2">
        <v>91.03</v>
      </c>
      <c r="E5" s="6">
        <f>D5/C5*100</f>
        <v>68.962121212121204</v>
      </c>
      <c r="F5" s="2">
        <v>63</v>
      </c>
      <c r="G5" s="15">
        <v>0</v>
      </c>
      <c r="H5" s="201">
        <f>G5/F5*100</f>
        <v>0</v>
      </c>
      <c r="I5" s="2">
        <v>390</v>
      </c>
      <c r="J5" s="2">
        <v>381</v>
      </c>
      <c r="K5" s="6">
        <f>J5/I5*100</f>
        <v>97.692307692307693</v>
      </c>
      <c r="L5" s="2">
        <v>148</v>
      </c>
      <c r="M5" s="2">
        <v>0</v>
      </c>
      <c r="N5" s="6">
        <f t="shared" ref="N5:N35" si="0">M5/L5*100</f>
        <v>0</v>
      </c>
      <c r="O5" s="2">
        <f t="shared" ref="O5:O46" si="1">C5+I5+L5</f>
        <v>670</v>
      </c>
      <c r="P5" s="2">
        <f t="shared" ref="P5:P46" si="2">D5+J5+M5</f>
        <v>472.03</v>
      </c>
      <c r="Q5" s="6">
        <f>P5/O5*100</f>
        <v>70.45223880597014</v>
      </c>
    </row>
    <row r="6" spans="1:20" x14ac:dyDescent="0.25">
      <c r="A6" s="2">
        <v>2</v>
      </c>
      <c r="B6" s="2" t="s">
        <v>167</v>
      </c>
      <c r="C6" s="2">
        <v>40</v>
      </c>
      <c r="D6" s="2">
        <v>0</v>
      </c>
      <c r="E6" s="6">
        <f t="shared" ref="E6:E47" si="3">D6/C6*100</f>
        <v>0</v>
      </c>
      <c r="F6" s="2">
        <v>0</v>
      </c>
      <c r="G6" s="15">
        <v>0</v>
      </c>
      <c r="H6" s="201"/>
      <c r="I6" s="2">
        <v>190</v>
      </c>
      <c r="J6" s="2">
        <v>250</v>
      </c>
      <c r="K6" s="6">
        <f t="shared" ref="K6:K44" si="4">J6/I6*100</f>
        <v>131.57894736842107</v>
      </c>
      <c r="L6" s="2">
        <v>67</v>
      </c>
      <c r="M6" s="2">
        <v>0</v>
      </c>
      <c r="N6" s="6">
        <f t="shared" si="0"/>
        <v>0</v>
      </c>
      <c r="O6" s="2">
        <f t="shared" si="1"/>
        <v>297</v>
      </c>
      <c r="P6" s="2" t="s">
        <v>403</v>
      </c>
      <c r="Q6" s="6" t="e">
        <f t="shared" ref="Q6:Q47" si="5">P6/O6*100</f>
        <v>#VALUE!</v>
      </c>
    </row>
    <row r="7" spans="1:20" x14ac:dyDescent="0.25">
      <c r="A7" s="2">
        <v>3</v>
      </c>
      <c r="B7" s="2" t="s">
        <v>15</v>
      </c>
      <c r="C7" s="2">
        <v>453</v>
      </c>
      <c r="D7" s="2">
        <v>8.41</v>
      </c>
      <c r="E7" s="6">
        <f t="shared" si="3"/>
        <v>1.8565121412803531</v>
      </c>
      <c r="F7" s="2">
        <v>260</v>
      </c>
      <c r="G7" s="15">
        <v>8.41</v>
      </c>
      <c r="H7" s="201">
        <f>G7/F7*100</f>
        <v>3.2346153846153842</v>
      </c>
      <c r="I7" s="2">
        <v>1000</v>
      </c>
      <c r="J7" s="2">
        <v>45</v>
      </c>
      <c r="K7" s="6">
        <f t="shared" si="4"/>
        <v>4.5</v>
      </c>
      <c r="L7" s="2">
        <v>397</v>
      </c>
      <c r="M7" s="2">
        <v>218.04</v>
      </c>
      <c r="N7" s="6">
        <f t="shared" si="0"/>
        <v>54.921914357682624</v>
      </c>
      <c r="O7" s="2">
        <f t="shared" si="1"/>
        <v>1850</v>
      </c>
      <c r="P7" s="2">
        <f t="shared" si="2"/>
        <v>271.45</v>
      </c>
      <c r="Q7" s="6">
        <f t="shared" si="5"/>
        <v>14.672972972972973</v>
      </c>
      <c r="S7" s="56">
        <v>5</v>
      </c>
      <c r="T7" s="56">
        <v>3</v>
      </c>
    </row>
    <row r="8" spans="1:20" x14ac:dyDescent="0.25">
      <c r="A8" s="2">
        <v>4</v>
      </c>
      <c r="B8" s="2" t="s">
        <v>16</v>
      </c>
      <c r="C8" s="2">
        <v>265</v>
      </c>
      <c r="D8" s="2">
        <v>6</v>
      </c>
      <c r="E8" s="6">
        <f t="shared" si="3"/>
        <v>2.2641509433962264</v>
      </c>
      <c r="F8" s="2">
        <v>110</v>
      </c>
      <c r="G8" s="15"/>
      <c r="H8" s="201">
        <f>G8/F8*100</f>
        <v>0</v>
      </c>
      <c r="I8" s="2">
        <v>800</v>
      </c>
      <c r="J8" s="2">
        <v>22</v>
      </c>
      <c r="K8" s="6">
        <f t="shared" si="4"/>
        <v>2.75</v>
      </c>
      <c r="L8" s="2">
        <v>378</v>
      </c>
      <c r="M8" s="2">
        <v>0</v>
      </c>
      <c r="N8" s="6">
        <f t="shared" si="0"/>
        <v>0</v>
      </c>
      <c r="O8" s="2">
        <f t="shared" si="1"/>
        <v>1443</v>
      </c>
      <c r="P8" s="2">
        <f t="shared" si="2"/>
        <v>28</v>
      </c>
      <c r="Q8" s="6">
        <f t="shared" si="5"/>
        <v>1.9404019404019404</v>
      </c>
      <c r="S8" s="56">
        <v>43</v>
      </c>
      <c r="T8" s="56">
        <v>14</v>
      </c>
    </row>
    <row r="9" spans="1:20" x14ac:dyDescent="0.25">
      <c r="A9" s="2">
        <v>5</v>
      </c>
      <c r="B9" s="2" t="s">
        <v>17</v>
      </c>
      <c r="C9" s="2">
        <v>40</v>
      </c>
      <c r="D9" s="2">
        <v>0</v>
      </c>
      <c r="E9" s="6">
        <f t="shared" si="3"/>
        <v>0</v>
      </c>
      <c r="F9" s="2">
        <v>0</v>
      </c>
      <c r="G9" s="15"/>
      <c r="H9" s="201"/>
      <c r="I9" s="2">
        <v>190</v>
      </c>
      <c r="J9" s="2">
        <v>68.319999999999993</v>
      </c>
      <c r="K9" s="6">
        <f t="shared" si="4"/>
        <v>35.9578947368421</v>
      </c>
      <c r="L9" s="2">
        <v>67</v>
      </c>
      <c r="M9" s="2">
        <v>45.32</v>
      </c>
      <c r="N9" s="6">
        <f t="shared" si="0"/>
        <v>67.641791044776127</v>
      </c>
      <c r="O9" s="2">
        <f t="shared" si="1"/>
        <v>297</v>
      </c>
      <c r="P9" s="2">
        <f t="shared" si="2"/>
        <v>113.63999999999999</v>
      </c>
      <c r="Q9" s="6">
        <f t="shared" si="5"/>
        <v>38.262626262626256</v>
      </c>
      <c r="S9" s="56">
        <v>100</v>
      </c>
      <c r="T9" s="56">
        <v>50</v>
      </c>
    </row>
    <row r="10" spans="1:20" x14ac:dyDescent="0.25">
      <c r="A10" s="2">
        <v>6</v>
      </c>
      <c r="B10" s="2" t="s">
        <v>18</v>
      </c>
      <c r="C10" s="2">
        <v>1793</v>
      </c>
      <c r="D10" s="2">
        <v>278</v>
      </c>
      <c r="E10" s="6">
        <f t="shared" si="3"/>
        <v>15.504740658114891</v>
      </c>
      <c r="F10" s="2">
        <v>1203</v>
      </c>
      <c r="G10" s="15">
        <v>38</v>
      </c>
      <c r="H10" s="201">
        <f>G10/F10*100</f>
        <v>3.1587697423108891</v>
      </c>
      <c r="I10" s="2">
        <v>1900</v>
      </c>
      <c r="J10" s="2">
        <v>1409</v>
      </c>
      <c r="K10" s="6">
        <f t="shared" si="4"/>
        <v>74.157894736842096</v>
      </c>
      <c r="L10" s="2">
        <v>773</v>
      </c>
      <c r="M10" s="2">
        <v>114</v>
      </c>
      <c r="N10" s="6">
        <f t="shared" si="0"/>
        <v>14.747736093143596</v>
      </c>
      <c r="O10" s="2">
        <f t="shared" si="1"/>
        <v>4466</v>
      </c>
      <c r="P10" s="2">
        <f t="shared" si="2"/>
        <v>1801</v>
      </c>
      <c r="Q10" s="6">
        <f t="shared" si="5"/>
        <v>40.326914464845501</v>
      </c>
    </row>
    <row r="11" spans="1:20" x14ac:dyDescent="0.25">
      <c r="A11" s="2">
        <v>7</v>
      </c>
      <c r="B11" s="2" t="s">
        <v>19</v>
      </c>
      <c r="C11" s="2">
        <v>2137</v>
      </c>
      <c r="D11" s="2">
        <v>0.95</v>
      </c>
      <c r="E11" s="6">
        <f t="shared" si="3"/>
        <v>4.4454843238184369E-2</v>
      </c>
      <c r="F11" s="2">
        <v>1592</v>
      </c>
      <c r="G11" s="15"/>
      <c r="H11" s="201">
        <f>G11/F11*100</f>
        <v>0</v>
      </c>
      <c r="I11" s="2">
        <v>2070</v>
      </c>
      <c r="J11" s="2">
        <v>22.93</v>
      </c>
      <c r="K11" s="6">
        <f t="shared" si="4"/>
        <v>1.107729468599034</v>
      </c>
      <c r="L11" s="2">
        <v>742</v>
      </c>
      <c r="M11" s="2">
        <v>19.23</v>
      </c>
      <c r="N11" s="6">
        <f t="shared" si="0"/>
        <v>2.5916442048517521</v>
      </c>
      <c r="O11" s="2">
        <f t="shared" si="1"/>
        <v>4949</v>
      </c>
      <c r="P11" s="2">
        <f t="shared" si="2"/>
        <v>43.11</v>
      </c>
      <c r="Q11" s="6">
        <f t="shared" si="5"/>
        <v>0.87108506769044258</v>
      </c>
    </row>
    <row r="12" spans="1:20" x14ac:dyDescent="0.25">
      <c r="A12" s="2">
        <v>8</v>
      </c>
      <c r="B12" s="2" t="s">
        <v>20</v>
      </c>
      <c r="C12" s="2">
        <v>40</v>
      </c>
      <c r="D12" s="2">
        <v>0</v>
      </c>
      <c r="E12" s="6">
        <f t="shared" si="3"/>
        <v>0</v>
      </c>
      <c r="F12" s="2">
        <v>0</v>
      </c>
      <c r="G12" s="15"/>
      <c r="H12" s="201"/>
      <c r="I12" s="2">
        <v>190</v>
      </c>
      <c r="J12" s="2">
        <v>16.2</v>
      </c>
      <c r="K12" s="6">
        <f t="shared" si="4"/>
        <v>8.5263157894736832</v>
      </c>
      <c r="L12" s="2">
        <v>67</v>
      </c>
      <c r="M12" s="2">
        <v>0</v>
      </c>
      <c r="N12" s="6">
        <f t="shared" si="0"/>
        <v>0</v>
      </c>
      <c r="O12" s="2">
        <f t="shared" si="1"/>
        <v>297</v>
      </c>
      <c r="P12" s="2">
        <f t="shared" si="2"/>
        <v>16.2</v>
      </c>
      <c r="Q12" s="6">
        <f t="shared" si="5"/>
        <v>5.4545454545454541</v>
      </c>
    </row>
    <row r="13" spans="1:20" x14ac:dyDescent="0.25">
      <c r="A13" s="2">
        <v>9</v>
      </c>
      <c r="B13" s="2" t="s">
        <v>21</v>
      </c>
      <c r="C13" s="2">
        <v>192</v>
      </c>
      <c r="D13" s="2">
        <v>0</v>
      </c>
      <c r="E13" s="6">
        <f t="shared" si="3"/>
        <v>0</v>
      </c>
      <c r="F13" s="2">
        <v>110</v>
      </c>
      <c r="G13" s="15">
        <v>51.18</v>
      </c>
      <c r="H13" s="201">
        <f>G13/F13*100</f>
        <v>46.527272727272731</v>
      </c>
      <c r="I13" s="2">
        <v>390</v>
      </c>
      <c r="J13" s="2">
        <v>630</v>
      </c>
      <c r="K13" s="6">
        <f t="shared" si="4"/>
        <v>161.53846153846155</v>
      </c>
      <c r="L13" s="2">
        <v>197</v>
      </c>
      <c r="M13" s="2">
        <v>38.630000000000003</v>
      </c>
      <c r="N13" s="6">
        <f t="shared" si="0"/>
        <v>19.609137055837564</v>
      </c>
      <c r="O13" s="2">
        <f t="shared" si="1"/>
        <v>779</v>
      </c>
      <c r="P13" s="2">
        <f t="shared" si="2"/>
        <v>668.63</v>
      </c>
      <c r="Q13" s="6">
        <f t="shared" si="5"/>
        <v>85.831835686777922</v>
      </c>
    </row>
    <row r="14" spans="1:20" x14ac:dyDescent="0.25">
      <c r="A14" s="2">
        <v>10</v>
      </c>
      <c r="B14" s="2" t="s">
        <v>22</v>
      </c>
      <c r="C14" s="2">
        <v>419</v>
      </c>
      <c r="D14" s="2">
        <v>4</v>
      </c>
      <c r="E14" s="6">
        <f t="shared" si="3"/>
        <v>0.95465393794749409</v>
      </c>
      <c r="F14" s="2">
        <v>282</v>
      </c>
      <c r="G14" s="15"/>
      <c r="H14" s="201">
        <f>G14/F14*100</f>
        <v>0</v>
      </c>
      <c r="I14" s="2">
        <v>590</v>
      </c>
      <c r="J14" s="2">
        <v>109</v>
      </c>
      <c r="K14" s="6">
        <f t="shared" si="4"/>
        <v>18.474576271186439</v>
      </c>
      <c r="L14" s="2">
        <v>125</v>
      </c>
      <c r="M14" s="2">
        <v>167.68</v>
      </c>
      <c r="N14" s="6">
        <f t="shared" si="0"/>
        <v>134.14400000000001</v>
      </c>
      <c r="O14" s="2">
        <f t="shared" si="1"/>
        <v>1134</v>
      </c>
      <c r="P14" s="2">
        <f t="shared" si="2"/>
        <v>280.68</v>
      </c>
      <c r="Q14" s="6">
        <f t="shared" si="5"/>
        <v>24.751322751322753</v>
      </c>
    </row>
    <row r="15" spans="1:20" x14ac:dyDescent="0.25">
      <c r="A15" s="2">
        <v>11</v>
      </c>
      <c r="B15" s="2" t="s">
        <v>23</v>
      </c>
      <c r="C15" s="2">
        <v>314</v>
      </c>
      <c r="D15" s="2">
        <v>0</v>
      </c>
      <c r="E15" s="6">
        <f t="shared" si="3"/>
        <v>0</v>
      </c>
      <c r="F15" s="2">
        <v>173</v>
      </c>
      <c r="G15" s="15"/>
      <c r="H15" s="201">
        <f>G15/F15*100</f>
        <v>0</v>
      </c>
      <c r="I15" s="2">
        <v>800</v>
      </c>
      <c r="J15" s="2">
        <v>370</v>
      </c>
      <c r="K15" s="6">
        <f t="shared" si="4"/>
        <v>46.25</v>
      </c>
      <c r="L15" s="2">
        <v>246</v>
      </c>
      <c r="M15" s="2">
        <v>0</v>
      </c>
      <c r="N15" s="6">
        <f t="shared" si="0"/>
        <v>0</v>
      </c>
      <c r="O15" s="2">
        <f t="shared" si="1"/>
        <v>1360</v>
      </c>
      <c r="P15" s="2">
        <f t="shared" si="2"/>
        <v>370</v>
      </c>
      <c r="Q15" s="6">
        <f t="shared" si="5"/>
        <v>27.205882352941174</v>
      </c>
    </row>
    <row r="16" spans="1:20" x14ac:dyDescent="0.25">
      <c r="A16" s="2">
        <v>12</v>
      </c>
      <c r="B16" s="2" t="s">
        <v>24</v>
      </c>
      <c r="C16" s="2">
        <v>40</v>
      </c>
      <c r="D16" s="2">
        <v>0.23</v>
      </c>
      <c r="E16" s="6">
        <f t="shared" si="3"/>
        <v>0.57499999999999996</v>
      </c>
      <c r="F16" s="2">
        <v>0</v>
      </c>
      <c r="G16" s="15"/>
      <c r="H16" s="201"/>
      <c r="I16" s="2">
        <v>190</v>
      </c>
      <c r="J16" s="2">
        <v>243</v>
      </c>
      <c r="K16" s="6">
        <f t="shared" si="4"/>
        <v>127.89473684210526</v>
      </c>
      <c r="L16" s="2">
        <v>67</v>
      </c>
      <c r="M16" s="2">
        <v>0</v>
      </c>
      <c r="N16" s="6">
        <f t="shared" si="0"/>
        <v>0</v>
      </c>
      <c r="O16" s="2">
        <f t="shared" si="1"/>
        <v>297</v>
      </c>
      <c r="P16" s="2">
        <f t="shared" si="2"/>
        <v>243.23</v>
      </c>
      <c r="Q16" s="6">
        <f t="shared" si="5"/>
        <v>81.895622895622893</v>
      </c>
    </row>
    <row r="17" spans="1:17" x14ac:dyDescent="0.25">
      <c r="A17" s="2">
        <v>13</v>
      </c>
      <c r="B17" s="2" t="s">
        <v>25</v>
      </c>
      <c r="C17" s="2">
        <v>1565</v>
      </c>
      <c r="D17" s="2">
        <v>304.35000000000002</v>
      </c>
      <c r="E17" s="6">
        <f t="shared" si="3"/>
        <v>19.447284345047926</v>
      </c>
      <c r="F17" s="2">
        <v>995</v>
      </c>
      <c r="G17" s="15">
        <v>157.85</v>
      </c>
      <c r="H17" s="201">
        <f>G17/F17*100</f>
        <v>15.8643216080402</v>
      </c>
      <c r="I17" s="2">
        <v>2300</v>
      </c>
      <c r="J17" s="2">
        <v>514</v>
      </c>
      <c r="K17" s="6">
        <f t="shared" si="4"/>
        <v>22.34782608695652</v>
      </c>
      <c r="L17" s="2">
        <v>848</v>
      </c>
      <c r="M17" s="2">
        <v>592.92999999999995</v>
      </c>
      <c r="N17" s="6">
        <f t="shared" si="0"/>
        <v>69.92099056603773</v>
      </c>
      <c r="O17" s="2">
        <f t="shared" si="1"/>
        <v>4713</v>
      </c>
      <c r="P17" s="2">
        <f t="shared" si="2"/>
        <v>1411.28</v>
      </c>
      <c r="Q17" s="6">
        <f t="shared" si="5"/>
        <v>29.944409081264588</v>
      </c>
    </row>
    <row r="18" spans="1:17" x14ac:dyDescent="0.25">
      <c r="A18" s="2">
        <v>14</v>
      </c>
      <c r="B18" s="2" t="s">
        <v>26</v>
      </c>
      <c r="C18" s="2">
        <v>40</v>
      </c>
      <c r="D18" s="2">
        <v>0</v>
      </c>
      <c r="E18" s="6">
        <f t="shared" si="3"/>
        <v>0</v>
      </c>
      <c r="F18" s="2">
        <v>0</v>
      </c>
      <c r="G18" s="15"/>
      <c r="H18" s="201"/>
      <c r="I18" s="2">
        <v>190</v>
      </c>
      <c r="J18" s="2">
        <v>27.8</v>
      </c>
      <c r="K18" s="6">
        <f t="shared" si="4"/>
        <v>14.631578947368421</v>
      </c>
      <c r="L18" s="2">
        <v>67</v>
      </c>
      <c r="M18" s="2">
        <v>0</v>
      </c>
      <c r="N18" s="6">
        <f t="shared" si="0"/>
        <v>0</v>
      </c>
      <c r="O18" s="2">
        <f t="shared" si="1"/>
        <v>297</v>
      </c>
      <c r="P18" s="2">
        <f t="shared" si="2"/>
        <v>27.8</v>
      </c>
      <c r="Q18" s="6">
        <f t="shared" si="5"/>
        <v>9.3602693602693599</v>
      </c>
    </row>
    <row r="19" spans="1:17" x14ac:dyDescent="0.25">
      <c r="A19" s="2">
        <v>15</v>
      </c>
      <c r="B19" s="2" t="s">
        <v>27</v>
      </c>
      <c r="C19" s="2">
        <v>27884</v>
      </c>
      <c r="D19" s="2">
        <v>15221</v>
      </c>
      <c r="E19" s="6">
        <f t="shared" si="3"/>
        <v>54.586859847941469</v>
      </c>
      <c r="F19" s="2">
        <v>22247</v>
      </c>
      <c r="G19" s="15">
        <v>5070.3900000000003</v>
      </c>
      <c r="H19" s="201">
        <f t="shared" ref="H19:H27" si="6">G19/F19*100</f>
        <v>22.791342652941971</v>
      </c>
      <c r="I19" s="2">
        <v>22340</v>
      </c>
      <c r="J19" s="2">
        <v>14006.9</v>
      </c>
      <c r="K19" s="6">
        <f t="shared" si="4"/>
        <v>62.698746642793189</v>
      </c>
      <c r="L19" s="2">
        <v>6023</v>
      </c>
      <c r="M19" s="2">
        <v>9010.2900000000009</v>
      </c>
      <c r="N19" s="6">
        <f t="shared" si="0"/>
        <v>149.59804084343352</v>
      </c>
      <c r="O19" s="2">
        <f t="shared" si="1"/>
        <v>56247</v>
      </c>
      <c r="P19" s="2">
        <f t="shared" si="2"/>
        <v>38238.19</v>
      </c>
      <c r="Q19" s="6">
        <f t="shared" si="5"/>
        <v>67.982630184720975</v>
      </c>
    </row>
    <row r="20" spans="1:17" x14ac:dyDescent="0.25">
      <c r="A20" s="2">
        <v>16</v>
      </c>
      <c r="B20" s="2" t="s">
        <v>28</v>
      </c>
      <c r="C20" s="2">
        <v>680</v>
      </c>
      <c r="D20" s="2">
        <v>34</v>
      </c>
      <c r="E20" s="6">
        <f t="shared" si="3"/>
        <v>5</v>
      </c>
      <c r="F20" s="2">
        <v>432</v>
      </c>
      <c r="G20" s="15">
        <v>12.66</v>
      </c>
      <c r="H20" s="201">
        <f t="shared" si="6"/>
        <v>2.9305555555555558</v>
      </c>
      <c r="I20" s="2">
        <v>1200</v>
      </c>
      <c r="J20" s="2">
        <v>2544</v>
      </c>
      <c r="K20" s="6">
        <f t="shared" si="4"/>
        <v>212</v>
      </c>
      <c r="L20" s="2">
        <v>276</v>
      </c>
      <c r="M20" s="2">
        <v>491.19</v>
      </c>
      <c r="N20" s="6">
        <f t="shared" si="0"/>
        <v>177.96739130434781</v>
      </c>
      <c r="O20" s="2">
        <f t="shared" si="1"/>
        <v>2156</v>
      </c>
      <c r="P20" s="2">
        <f t="shared" si="2"/>
        <v>3069.19</v>
      </c>
      <c r="Q20" s="6">
        <f t="shared" si="5"/>
        <v>142.35575139146567</v>
      </c>
    </row>
    <row r="21" spans="1:17" x14ac:dyDescent="0.25">
      <c r="A21" s="2">
        <v>17</v>
      </c>
      <c r="B21" s="2" t="s">
        <v>29</v>
      </c>
      <c r="C21" s="2">
        <v>2911</v>
      </c>
      <c r="D21" s="2">
        <v>374</v>
      </c>
      <c r="E21" s="6">
        <f t="shared" si="3"/>
        <v>12.847818619031262</v>
      </c>
      <c r="F21" s="2">
        <v>2023</v>
      </c>
      <c r="G21" s="15">
        <v>8.1300000000000008</v>
      </c>
      <c r="H21" s="201">
        <f t="shared" si="6"/>
        <v>0.40187839841819084</v>
      </c>
      <c r="I21" s="2">
        <v>2750</v>
      </c>
      <c r="J21" s="2">
        <v>1307</v>
      </c>
      <c r="K21" s="6">
        <f t="shared" si="4"/>
        <v>47.527272727272731</v>
      </c>
      <c r="L21" s="2">
        <v>1056</v>
      </c>
      <c r="M21" s="2">
        <v>65.91</v>
      </c>
      <c r="N21" s="6">
        <f t="shared" si="0"/>
        <v>6.2414772727272725</v>
      </c>
      <c r="O21" s="2">
        <f t="shared" si="1"/>
        <v>6717</v>
      </c>
      <c r="P21" s="2">
        <f t="shared" si="2"/>
        <v>1746.91</v>
      </c>
      <c r="Q21" s="6">
        <f t="shared" si="5"/>
        <v>26.007294923328867</v>
      </c>
    </row>
    <row r="22" spans="1:17" x14ac:dyDescent="0.25">
      <c r="A22" s="2">
        <v>18</v>
      </c>
      <c r="B22" s="2" t="s">
        <v>30</v>
      </c>
      <c r="C22" s="2">
        <v>2093</v>
      </c>
      <c r="D22" s="2">
        <v>102</v>
      </c>
      <c r="E22" s="6">
        <f t="shared" si="3"/>
        <v>4.8733874820831344</v>
      </c>
      <c r="F22" s="2">
        <v>1615</v>
      </c>
      <c r="G22" s="15">
        <v>6.56</v>
      </c>
      <c r="H22" s="201">
        <f t="shared" si="6"/>
        <v>0.40619195046439627</v>
      </c>
      <c r="I22" s="2">
        <v>2070</v>
      </c>
      <c r="J22" s="2">
        <v>1859</v>
      </c>
      <c r="K22" s="6">
        <f t="shared" si="4"/>
        <v>89.806763285024147</v>
      </c>
      <c r="L22" s="2">
        <v>775</v>
      </c>
      <c r="M22" s="2">
        <v>1.26</v>
      </c>
      <c r="N22" s="6">
        <f t="shared" si="0"/>
        <v>0.16258064516129031</v>
      </c>
      <c r="O22" s="2">
        <f t="shared" si="1"/>
        <v>4938</v>
      </c>
      <c r="P22" s="2">
        <f t="shared" si="2"/>
        <v>1962.26</v>
      </c>
      <c r="Q22" s="6">
        <f t="shared" si="5"/>
        <v>39.737950587282299</v>
      </c>
    </row>
    <row r="23" spans="1:17" x14ac:dyDescent="0.25">
      <c r="A23" s="2">
        <v>19</v>
      </c>
      <c r="B23" s="2" t="s">
        <v>31</v>
      </c>
      <c r="C23" s="2">
        <v>1241</v>
      </c>
      <c r="D23" s="2">
        <v>255</v>
      </c>
      <c r="E23" s="6">
        <f t="shared" si="3"/>
        <v>20.547945205479451</v>
      </c>
      <c r="F23" s="2">
        <v>1000</v>
      </c>
      <c r="G23" s="15"/>
      <c r="H23" s="201">
        <f t="shared" si="6"/>
        <v>0</v>
      </c>
      <c r="I23" s="2">
        <v>1200</v>
      </c>
      <c r="J23" s="2">
        <v>1302</v>
      </c>
      <c r="K23" s="6">
        <f t="shared" si="4"/>
        <v>108.5</v>
      </c>
      <c r="L23" s="2">
        <v>437</v>
      </c>
      <c r="M23" s="2">
        <v>20.04</v>
      </c>
      <c r="N23" s="6">
        <f t="shared" si="0"/>
        <v>4.5858123569794049</v>
      </c>
      <c r="O23" s="2">
        <f t="shared" si="1"/>
        <v>2878</v>
      </c>
      <c r="P23" s="2">
        <f t="shared" si="2"/>
        <v>1577.04</v>
      </c>
      <c r="Q23" s="6">
        <f t="shared" si="5"/>
        <v>54.79638637943016</v>
      </c>
    </row>
    <row r="24" spans="1:17" x14ac:dyDescent="0.25">
      <c r="A24" s="2">
        <v>20</v>
      </c>
      <c r="B24" s="2" t="s">
        <v>32</v>
      </c>
      <c r="C24" s="2">
        <v>301</v>
      </c>
      <c r="D24" s="2">
        <v>41.5</v>
      </c>
      <c r="E24" s="6">
        <f t="shared" si="3"/>
        <v>13.787375415282391</v>
      </c>
      <c r="F24" s="2">
        <v>150</v>
      </c>
      <c r="G24" s="15"/>
      <c r="H24" s="201">
        <f t="shared" si="6"/>
        <v>0</v>
      </c>
      <c r="I24" s="2">
        <v>800</v>
      </c>
      <c r="J24" s="2">
        <v>589</v>
      </c>
      <c r="K24" s="6">
        <f t="shared" si="4"/>
        <v>73.625</v>
      </c>
      <c r="L24" s="2">
        <v>268</v>
      </c>
      <c r="M24" s="2">
        <v>6.64</v>
      </c>
      <c r="N24" s="6">
        <f t="shared" si="0"/>
        <v>2.4776119402985075</v>
      </c>
      <c r="O24" s="2">
        <f t="shared" si="1"/>
        <v>1369</v>
      </c>
      <c r="P24" s="2">
        <f t="shared" si="2"/>
        <v>637.14</v>
      </c>
      <c r="Q24" s="6">
        <f t="shared" si="5"/>
        <v>46.54054054054054</v>
      </c>
    </row>
    <row r="25" spans="1:17" x14ac:dyDescent="0.25">
      <c r="A25" s="8">
        <v>21</v>
      </c>
      <c r="B25" s="2" t="s">
        <v>33</v>
      </c>
      <c r="C25" s="2">
        <v>419</v>
      </c>
      <c r="D25" s="2">
        <v>1.28</v>
      </c>
      <c r="E25" s="6">
        <f t="shared" si="3"/>
        <v>0.3054892601431981</v>
      </c>
      <c r="F25" s="2">
        <v>282</v>
      </c>
      <c r="G25" s="15"/>
      <c r="H25" s="201">
        <f t="shared" si="6"/>
        <v>0</v>
      </c>
      <c r="I25" s="2">
        <v>590</v>
      </c>
      <c r="J25" s="2">
        <v>70.02</v>
      </c>
      <c r="K25" s="6">
        <f t="shared" si="4"/>
        <v>11.867796610169492</v>
      </c>
      <c r="L25" s="2">
        <v>125</v>
      </c>
      <c r="M25" s="2">
        <v>21</v>
      </c>
      <c r="N25" s="6">
        <f t="shared" si="0"/>
        <v>16.8</v>
      </c>
      <c r="O25" s="2">
        <f t="shared" si="1"/>
        <v>1134</v>
      </c>
      <c r="P25" s="2">
        <f t="shared" si="2"/>
        <v>92.3</v>
      </c>
      <c r="Q25" s="6">
        <f t="shared" si="5"/>
        <v>8.1393298059964732</v>
      </c>
    </row>
    <row r="26" spans="1:17" x14ac:dyDescent="0.25">
      <c r="A26" s="3" t="s">
        <v>34</v>
      </c>
      <c r="B26" s="3" t="s">
        <v>35</v>
      </c>
      <c r="C26" s="3">
        <f>SUM(C5:C25)</f>
        <v>42999</v>
      </c>
      <c r="D26" s="2">
        <v>16721.75</v>
      </c>
      <c r="E26" s="6">
        <f t="shared" si="3"/>
        <v>38.888695085932227</v>
      </c>
      <c r="F26" s="3">
        <f>SUM(F5:F25)</f>
        <v>32537</v>
      </c>
      <c r="G26" s="16"/>
      <c r="H26" s="201">
        <f t="shared" si="6"/>
        <v>0</v>
      </c>
      <c r="I26" s="3">
        <f>SUM(I5:I25)</f>
        <v>42140</v>
      </c>
      <c r="J26" s="3">
        <v>25786.17</v>
      </c>
      <c r="K26" s="7">
        <f t="shared" si="4"/>
        <v>61.19167062173706</v>
      </c>
      <c r="L26" s="3">
        <f>SUM(L5:L25)</f>
        <v>13149</v>
      </c>
      <c r="M26" s="3">
        <v>10812.160000000002</v>
      </c>
      <c r="N26" s="7">
        <f t="shared" si="0"/>
        <v>82.228002129439517</v>
      </c>
      <c r="O26" s="2">
        <f t="shared" si="1"/>
        <v>98288</v>
      </c>
      <c r="P26" s="2">
        <f t="shared" si="2"/>
        <v>53320.08</v>
      </c>
      <c r="Q26" s="6">
        <f t="shared" si="5"/>
        <v>54.24881979488849</v>
      </c>
    </row>
    <row r="27" spans="1:17" x14ac:dyDescent="0.25">
      <c r="A27" s="2">
        <v>1</v>
      </c>
      <c r="B27" s="2" t="s">
        <v>36</v>
      </c>
      <c r="C27" s="2">
        <v>3323</v>
      </c>
      <c r="D27" s="2">
        <v>550.45000000000005</v>
      </c>
      <c r="E27" s="6">
        <f t="shared" si="3"/>
        <v>16.564851038218478</v>
      </c>
      <c r="F27" s="2">
        <v>2398</v>
      </c>
      <c r="G27" s="15">
        <v>9.5500000000000007</v>
      </c>
      <c r="H27" s="201">
        <f t="shared" si="6"/>
        <v>0.39824854045037533</v>
      </c>
      <c r="I27" s="2">
        <v>3170</v>
      </c>
      <c r="J27" s="2">
        <v>1670.9</v>
      </c>
      <c r="K27" s="6">
        <f t="shared" si="4"/>
        <v>52.709779179810724</v>
      </c>
      <c r="L27" s="2">
        <v>1056</v>
      </c>
      <c r="M27" s="2">
        <v>15.85</v>
      </c>
      <c r="N27" s="6">
        <f t="shared" si="0"/>
        <v>1.5009469696969697</v>
      </c>
      <c r="O27" s="2">
        <f t="shared" si="1"/>
        <v>7549</v>
      </c>
      <c r="P27" s="2">
        <f t="shared" si="2"/>
        <v>2237.2000000000003</v>
      </c>
      <c r="Q27" s="6">
        <f t="shared" si="5"/>
        <v>29.635713339515174</v>
      </c>
    </row>
    <row r="28" spans="1:17" x14ac:dyDescent="0.25">
      <c r="A28" s="2">
        <v>2</v>
      </c>
      <c r="B28" s="2" t="s">
        <v>37</v>
      </c>
      <c r="C28" s="2">
        <v>74</v>
      </c>
      <c r="D28" s="2">
        <v>41.17</v>
      </c>
      <c r="E28" s="6">
        <f t="shared" si="3"/>
        <v>55.635135135135137</v>
      </c>
      <c r="F28" s="2">
        <v>0</v>
      </c>
      <c r="G28" s="15"/>
      <c r="H28" s="201"/>
      <c r="I28" s="2">
        <v>400</v>
      </c>
      <c r="J28" s="2">
        <v>457.51</v>
      </c>
      <c r="K28" s="6">
        <f t="shared" si="4"/>
        <v>114.3775</v>
      </c>
      <c r="L28" s="2">
        <v>235</v>
      </c>
      <c r="M28" s="2">
        <v>0</v>
      </c>
      <c r="N28" s="6">
        <f t="shared" si="0"/>
        <v>0</v>
      </c>
      <c r="O28" s="2">
        <f t="shared" si="1"/>
        <v>709</v>
      </c>
      <c r="P28" s="2">
        <f t="shared" si="2"/>
        <v>498.68</v>
      </c>
      <c r="Q28" s="6">
        <f t="shared" si="5"/>
        <v>70.335684062059229</v>
      </c>
    </row>
    <row r="29" spans="1:17" x14ac:dyDescent="0.25">
      <c r="A29" s="2">
        <v>3</v>
      </c>
      <c r="B29" s="2" t="s">
        <v>38</v>
      </c>
      <c r="C29" s="2">
        <v>2011</v>
      </c>
      <c r="D29" s="2">
        <v>138.21</v>
      </c>
      <c r="E29" s="6">
        <f t="shared" si="3"/>
        <v>6.8727001491795132</v>
      </c>
      <c r="F29" s="2">
        <v>1548</v>
      </c>
      <c r="G29" s="15">
        <v>62.93</v>
      </c>
      <c r="H29" s="201">
        <f>G29/F29*100</f>
        <v>4.065245478036176</v>
      </c>
      <c r="I29" s="2">
        <v>1670</v>
      </c>
      <c r="J29" s="2">
        <v>75.91</v>
      </c>
      <c r="K29" s="6">
        <f t="shared" si="4"/>
        <v>4.545508982035928</v>
      </c>
      <c r="L29" s="2">
        <v>502</v>
      </c>
      <c r="M29" s="2">
        <v>0</v>
      </c>
      <c r="N29" s="6">
        <f t="shared" si="0"/>
        <v>0</v>
      </c>
      <c r="O29" s="2">
        <f t="shared" si="1"/>
        <v>4183</v>
      </c>
      <c r="P29" s="2">
        <f t="shared" si="2"/>
        <v>214.12</v>
      </c>
      <c r="Q29" s="6">
        <f t="shared" si="5"/>
        <v>5.1188142481472632</v>
      </c>
    </row>
    <row r="30" spans="1:17" x14ac:dyDescent="0.25">
      <c r="A30" s="2">
        <v>4</v>
      </c>
      <c r="B30" s="2" t="s">
        <v>39</v>
      </c>
      <c r="C30" s="2">
        <v>327</v>
      </c>
      <c r="D30" s="2">
        <v>14</v>
      </c>
      <c r="E30" s="6">
        <f t="shared" si="3"/>
        <v>4.281345565749235</v>
      </c>
      <c r="F30" s="2">
        <v>250</v>
      </c>
      <c r="G30" s="15"/>
      <c r="H30" s="201">
        <f>G30/F30*100</f>
        <v>0</v>
      </c>
      <c r="I30" s="2">
        <v>390</v>
      </c>
      <c r="J30" s="2">
        <v>651</v>
      </c>
      <c r="K30" s="6">
        <f t="shared" si="4"/>
        <v>166.92307692307693</v>
      </c>
      <c r="L30" s="2">
        <v>168</v>
      </c>
      <c r="M30" s="2">
        <v>0</v>
      </c>
      <c r="N30" s="6">
        <f t="shared" si="0"/>
        <v>0</v>
      </c>
      <c r="O30" s="2">
        <f t="shared" si="1"/>
        <v>885</v>
      </c>
      <c r="P30" s="2">
        <f t="shared" si="2"/>
        <v>665</v>
      </c>
      <c r="Q30" s="6">
        <f t="shared" si="5"/>
        <v>75.141242937853107</v>
      </c>
    </row>
    <row r="31" spans="1:17" x14ac:dyDescent="0.25">
      <c r="A31" s="2">
        <v>5</v>
      </c>
      <c r="B31" s="2" t="s">
        <v>40</v>
      </c>
      <c r="C31" s="2">
        <v>1106</v>
      </c>
      <c r="D31" s="2">
        <v>206.22</v>
      </c>
      <c r="E31" s="6">
        <f t="shared" si="3"/>
        <v>18.645569620253163</v>
      </c>
      <c r="F31" s="2">
        <v>767</v>
      </c>
      <c r="G31" s="15"/>
      <c r="H31" s="201">
        <f>G31/F31*100</f>
        <v>0</v>
      </c>
      <c r="I31" s="2">
        <v>1800</v>
      </c>
      <c r="J31" s="2">
        <v>614.91</v>
      </c>
      <c r="K31" s="6">
        <f t="shared" si="4"/>
        <v>34.161666666666662</v>
      </c>
      <c r="L31" s="2">
        <v>526</v>
      </c>
      <c r="M31" s="2">
        <v>7.93</v>
      </c>
      <c r="N31" s="6">
        <f t="shared" si="0"/>
        <v>1.5076045627376424</v>
      </c>
      <c r="O31" s="2">
        <f t="shared" si="1"/>
        <v>3432</v>
      </c>
      <c r="P31" s="2">
        <f t="shared" si="2"/>
        <v>829.06</v>
      </c>
      <c r="Q31" s="6">
        <f t="shared" si="5"/>
        <v>24.156759906759905</v>
      </c>
    </row>
    <row r="32" spans="1:17" x14ac:dyDescent="0.25">
      <c r="A32" s="2">
        <v>6</v>
      </c>
      <c r="B32" s="2" t="s">
        <v>41</v>
      </c>
      <c r="C32" s="2">
        <v>40</v>
      </c>
      <c r="D32" s="2">
        <v>0</v>
      </c>
      <c r="E32" s="6">
        <f t="shared" si="3"/>
        <v>0</v>
      </c>
      <c r="F32" s="2">
        <v>0</v>
      </c>
      <c r="G32" s="15"/>
      <c r="H32" s="201"/>
      <c r="I32" s="2">
        <v>190</v>
      </c>
      <c r="J32" s="2">
        <v>0</v>
      </c>
      <c r="K32" s="6">
        <f t="shared" si="4"/>
        <v>0</v>
      </c>
      <c r="L32" s="2">
        <v>67</v>
      </c>
      <c r="M32" s="2">
        <v>0</v>
      </c>
      <c r="N32" s="6">
        <f t="shared" si="0"/>
        <v>0</v>
      </c>
      <c r="O32" s="2">
        <f t="shared" si="1"/>
        <v>297</v>
      </c>
      <c r="P32" s="2">
        <f t="shared" si="2"/>
        <v>0</v>
      </c>
      <c r="Q32" s="6">
        <f t="shared" si="5"/>
        <v>0</v>
      </c>
    </row>
    <row r="33" spans="1:20" x14ac:dyDescent="0.25">
      <c r="A33" s="2">
        <v>7</v>
      </c>
      <c r="B33" s="2" t="s">
        <v>42</v>
      </c>
      <c r="C33" s="2">
        <v>40</v>
      </c>
      <c r="D33" s="2">
        <v>0</v>
      </c>
      <c r="E33" s="6">
        <f t="shared" si="3"/>
        <v>0</v>
      </c>
      <c r="F33" s="2">
        <v>0</v>
      </c>
      <c r="G33" s="15"/>
      <c r="H33" s="201"/>
      <c r="I33" s="2">
        <v>190</v>
      </c>
      <c r="J33" s="2">
        <v>0</v>
      </c>
      <c r="K33" s="6">
        <f t="shared" si="4"/>
        <v>0</v>
      </c>
      <c r="L33" s="2">
        <v>67</v>
      </c>
      <c r="M33" s="2">
        <v>0</v>
      </c>
      <c r="N33" s="6">
        <f t="shared" si="0"/>
        <v>0</v>
      </c>
      <c r="O33" s="2">
        <f t="shared" si="1"/>
        <v>297</v>
      </c>
      <c r="P33" s="2">
        <f t="shared" si="2"/>
        <v>0</v>
      </c>
      <c r="Q33" s="6">
        <f t="shared" si="5"/>
        <v>0</v>
      </c>
    </row>
    <row r="34" spans="1:20" x14ac:dyDescent="0.25">
      <c r="A34" s="2">
        <v>8</v>
      </c>
      <c r="B34" s="2" t="s">
        <v>43</v>
      </c>
      <c r="C34" s="2">
        <v>40</v>
      </c>
      <c r="D34" s="2">
        <v>16.309999999999999</v>
      </c>
      <c r="E34" s="6">
        <f t="shared" si="3"/>
        <v>40.774999999999991</v>
      </c>
      <c r="F34" s="2">
        <v>0</v>
      </c>
      <c r="G34" s="15"/>
      <c r="H34" s="201"/>
      <c r="I34" s="2">
        <v>190</v>
      </c>
      <c r="J34" s="2">
        <v>32</v>
      </c>
      <c r="K34" s="6">
        <f t="shared" si="4"/>
        <v>16.842105263157894</v>
      </c>
      <c r="L34" s="2">
        <v>67</v>
      </c>
      <c r="M34" s="2">
        <v>0</v>
      </c>
      <c r="N34" s="6">
        <f t="shared" si="0"/>
        <v>0</v>
      </c>
      <c r="O34" s="2">
        <f t="shared" si="1"/>
        <v>297</v>
      </c>
      <c r="P34" s="2">
        <f t="shared" si="2"/>
        <v>48.31</v>
      </c>
      <c r="Q34" s="6">
        <f t="shared" si="5"/>
        <v>16.265993265993266</v>
      </c>
    </row>
    <row r="35" spans="1:20" x14ac:dyDescent="0.25">
      <c r="A35" s="3">
        <v>9</v>
      </c>
      <c r="B35" s="2" t="s">
        <v>44</v>
      </c>
      <c r="C35" s="2">
        <v>40</v>
      </c>
      <c r="D35" s="2">
        <v>286.05</v>
      </c>
      <c r="E35" s="6">
        <f t="shared" si="3"/>
        <v>715.125</v>
      </c>
      <c r="F35" s="42">
        <v>0</v>
      </c>
      <c r="G35" s="197"/>
      <c r="H35" s="201"/>
      <c r="I35" s="42">
        <v>190</v>
      </c>
      <c r="J35" s="42">
        <v>2737.94</v>
      </c>
      <c r="K35" s="6">
        <f t="shared" si="4"/>
        <v>1441.0210526315791</v>
      </c>
      <c r="L35" s="3">
        <v>67</v>
      </c>
      <c r="M35" s="3">
        <v>0</v>
      </c>
      <c r="N35" s="6">
        <f t="shared" si="0"/>
        <v>0</v>
      </c>
      <c r="O35" s="2">
        <f t="shared" si="1"/>
        <v>297</v>
      </c>
      <c r="P35" s="2">
        <f t="shared" si="2"/>
        <v>3023.9900000000002</v>
      </c>
      <c r="Q35" s="6">
        <f t="shared" si="5"/>
        <v>1018.1784511784512</v>
      </c>
    </row>
    <row r="36" spans="1:20" x14ac:dyDescent="0.25">
      <c r="A36" s="2">
        <v>10</v>
      </c>
      <c r="B36" s="2" t="s">
        <v>45</v>
      </c>
      <c r="C36" s="2">
        <v>0</v>
      </c>
      <c r="D36" s="2">
        <v>0</v>
      </c>
      <c r="E36" s="6"/>
      <c r="F36" s="2">
        <v>0</v>
      </c>
      <c r="G36" s="15"/>
      <c r="H36" s="201"/>
      <c r="I36" s="2">
        <v>0</v>
      </c>
      <c r="J36" s="2">
        <v>284.89999999999998</v>
      </c>
      <c r="K36" s="6"/>
      <c r="L36" s="2">
        <v>0</v>
      </c>
      <c r="M36" s="2">
        <v>0</v>
      </c>
      <c r="N36" s="6"/>
      <c r="O36" s="2">
        <f t="shared" si="1"/>
        <v>0</v>
      </c>
      <c r="P36" s="2">
        <f t="shared" si="2"/>
        <v>284.89999999999998</v>
      </c>
      <c r="Q36" s="6"/>
    </row>
    <row r="37" spans="1:20" ht="16.5" customHeight="1" x14ac:dyDescent="0.25">
      <c r="A37" s="3" t="s">
        <v>165</v>
      </c>
      <c r="B37" s="3" t="s">
        <v>35</v>
      </c>
      <c r="C37" s="3">
        <f>SUM(C27:C36)</f>
        <v>7001</v>
      </c>
      <c r="D37" s="3">
        <v>1252.4100000000001</v>
      </c>
      <c r="E37" s="7">
        <f t="shared" si="3"/>
        <v>17.889015854877876</v>
      </c>
      <c r="F37" s="3">
        <f>SUM(F27:F36)</f>
        <v>4963</v>
      </c>
      <c r="G37" s="16"/>
      <c r="H37" s="201">
        <f>G37/F37*100</f>
        <v>0</v>
      </c>
      <c r="I37" s="3">
        <f>SUM(I27:I36)</f>
        <v>8190</v>
      </c>
      <c r="J37" s="3">
        <v>6525.07</v>
      </c>
      <c r="K37" s="7">
        <f t="shared" si="4"/>
        <v>79.671184371184367</v>
      </c>
      <c r="L37" s="3">
        <f>SUM(L27:L36)</f>
        <v>2755</v>
      </c>
      <c r="M37" s="3">
        <v>23.78</v>
      </c>
      <c r="N37" s="6">
        <f t="shared" ref="N37:N44" si="7">M37/L37*100</f>
        <v>0.86315789473684212</v>
      </c>
      <c r="O37" s="2">
        <f t="shared" si="1"/>
        <v>17946</v>
      </c>
      <c r="P37" s="2">
        <f t="shared" si="2"/>
        <v>7801.2599999999993</v>
      </c>
      <c r="Q37" s="6">
        <f t="shared" si="5"/>
        <v>43.470745570043462</v>
      </c>
    </row>
    <row r="38" spans="1:20" ht="17.25" customHeight="1" x14ac:dyDescent="0.25">
      <c r="A38" s="2">
        <v>1</v>
      </c>
      <c r="B38" s="2" t="s">
        <v>47</v>
      </c>
      <c r="C38" s="2">
        <v>9500</v>
      </c>
      <c r="D38" s="2">
        <v>6602</v>
      </c>
      <c r="E38" s="6">
        <f t="shared" si="3"/>
        <v>69.494736842105269</v>
      </c>
      <c r="F38" s="2">
        <v>7000</v>
      </c>
      <c r="G38" s="15">
        <v>3510.97</v>
      </c>
      <c r="H38" s="201">
        <f>G38/F38*100</f>
        <v>50.156714285714287</v>
      </c>
      <c r="I38" s="2">
        <v>20370</v>
      </c>
      <c r="J38" s="2">
        <v>11508</v>
      </c>
      <c r="K38" s="6">
        <f t="shared" si="4"/>
        <v>56.494845360824741</v>
      </c>
      <c r="L38" s="2">
        <v>6714</v>
      </c>
      <c r="M38" s="2">
        <v>148</v>
      </c>
      <c r="N38" s="6">
        <f t="shared" si="7"/>
        <v>2.2043491212392015</v>
      </c>
      <c r="O38" s="2">
        <f t="shared" si="1"/>
        <v>36584</v>
      </c>
      <c r="P38" s="2">
        <f t="shared" si="2"/>
        <v>18258</v>
      </c>
      <c r="Q38" s="6">
        <f t="shared" si="5"/>
        <v>49.907063197026027</v>
      </c>
    </row>
    <row r="39" spans="1:20" s="13" customFormat="1" x14ac:dyDescent="0.25">
      <c r="A39" s="3" t="s">
        <v>48</v>
      </c>
      <c r="B39" s="3" t="s">
        <v>35</v>
      </c>
      <c r="C39" s="3">
        <v>9500</v>
      </c>
      <c r="D39" s="3">
        <v>6602</v>
      </c>
      <c r="E39" s="7">
        <f t="shared" si="3"/>
        <v>69.494736842105269</v>
      </c>
      <c r="F39" s="3">
        <v>7000</v>
      </c>
      <c r="G39" s="16"/>
      <c r="H39" s="201">
        <f>G39/F39*100</f>
        <v>0</v>
      </c>
      <c r="I39" s="3">
        <v>20370</v>
      </c>
      <c r="J39" s="3">
        <v>11508</v>
      </c>
      <c r="K39" s="6">
        <f t="shared" si="4"/>
        <v>56.494845360824741</v>
      </c>
      <c r="L39" s="3">
        <v>6714</v>
      </c>
      <c r="M39" s="3">
        <v>148</v>
      </c>
      <c r="N39" s="6">
        <f t="shared" si="7"/>
        <v>2.2043491212392015</v>
      </c>
      <c r="O39" s="2">
        <f t="shared" si="1"/>
        <v>36584</v>
      </c>
      <c r="P39" s="2">
        <f t="shared" si="2"/>
        <v>18258</v>
      </c>
      <c r="Q39" s="6">
        <f t="shared" si="5"/>
        <v>49.907063197026027</v>
      </c>
    </row>
    <row r="40" spans="1:20" x14ac:dyDescent="0.25">
      <c r="A40" s="2">
        <v>1</v>
      </c>
      <c r="B40" s="2" t="s">
        <v>49</v>
      </c>
      <c r="C40" s="2">
        <v>5946</v>
      </c>
      <c r="D40" s="2">
        <v>2935.23</v>
      </c>
      <c r="E40" s="6">
        <f t="shared" si="3"/>
        <v>49.36478304742684</v>
      </c>
      <c r="F40" s="2">
        <v>1420</v>
      </c>
      <c r="G40" s="15">
        <v>756.59</v>
      </c>
      <c r="H40" s="201">
        <f>G40/F40*100</f>
        <v>53.280985915492963</v>
      </c>
      <c r="I40" s="2">
        <v>9750</v>
      </c>
      <c r="J40" s="2">
        <v>2013.3</v>
      </c>
      <c r="K40" s="6">
        <f t="shared" si="4"/>
        <v>20.649230769230769</v>
      </c>
      <c r="L40" s="2">
        <v>3333</v>
      </c>
      <c r="M40" s="2">
        <v>344.92</v>
      </c>
      <c r="N40" s="6">
        <f t="shared" si="7"/>
        <v>10.348634863486348</v>
      </c>
      <c r="O40" s="2">
        <f t="shared" si="1"/>
        <v>19029</v>
      </c>
      <c r="P40" s="2">
        <f t="shared" si="2"/>
        <v>5293.45</v>
      </c>
      <c r="Q40" s="6">
        <f t="shared" si="5"/>
        <v>27.817804403804718</v>
      </c>
    </row>
    <row r="41" spans="1:20" x14ac:dyDescent="0.25">
      <c r="A41" s="18">
        <v>2</v>
      </c>
      <c r="B41" s="2" t="s">
        <v>50</v>
      </c>
      <c r="C41" s="2">
        <v>118</v>
      </c>
      <c r="D41" s="2">
        <v>0</v>
      </c>
      <c r="E41" s="6">
        <f t="shared" si="3"/>
        <v>0</v>
      </c>
      <c r="F41" s="43">
        <v>40</v>
      </c>
      <c r="G41" s="19"/>
      <c r="H41" s="201">
        <f>G41/F41*100</f>
        <v>0</v>
      </c>
      <c r="I41" s="43">
        <v>400</v>
      </c>
      <c r="J41" s="43">
        <v>622.03</v>
      </c>
      <c r="K41" s="6">
        <f t="shared" si="4"/>
        <v>155.50749999999999</v>
      </c>
      <c r="L41" s="43">
        <v>150</v>
      </c>
      <c r="M41" s="18">
        <v>0</v>
      </c>
      <c r="N41" s="6">
        <f t="shared" si="7"/>
        <v>0</v>
      </c>
      <c r="O41" s="2">
        <f t="shared" si="1"/>
        <v>668</v>
      </c>
      <c r="P41" s="2">
        <f t="shared" si="2"/>
        <v>622.03</v>
      </c>
      <c r="Q41" s="6">
        <f t="shared" si="5"/>
        <v>93.118263473053887</v>
      </c>
    </row>
    <row r="42" spans="1:20" x14ac:dyDescent="0.25">
      <c r="A42" s="20">
        <v>3</v>
      </c>
      <c r="B42" s="2" t="s">
        <v>51</v>
      </c>
      <c r="C42" s="2">
        <v>318</v>
      </c>
      <c r="D42" s="2">
        <v>0</v>
      </c>
      <c r="E42" s="6">
        <f t="shared" si="3"/>
        <v>0</v>
      </c>
      <c r="F42" s="20"/>
      <c r="G42" s="34"/>
      <c r="H42" s="201"/>
      <c r="I42" s="20">
        <v>750</v>
      </c>
      <c r="J42" s="21">
        <v>0</v>
      </c>
      <c r="K42" s="52">
        <f t="shared" si="4"/>
        <v>0</v>
      </c>
      <c r="L42" s="20">
        <v>268</v>
      </c>
      <c r="M42" s="20">
        <v>593.57000000000005</v>
      </c>
      <c r="N42" s="6">
        <f t="shared" si="7"/>
        <v>221.48134328358208</v>
      </c>
      <c r="O42" s="2">
        <f t="shared" si="1"/>
        <v>1336</v>
      </c>
      <c r="P42" s="2">
        <f t="shared" si="2"/>
        <v>593.57000000000005</v>
      </c>
      <c r="Q42" s="6">
        <f t="shared" si="5"/>
        <v>44.428892215568865</v>
      </c>
    </row>
    <row r="43" spans="1:20" x14ac:dyDescent="0.25">
      <c r="A43" s="20">
        <v>4</v>
      </c>
      <c r="B43" s="17" t="s">
        <v>52</v>
      </c>
      <c r="C43" s="17">
        <v>118</v>
      </c>
      <c r="D43" s="17">
        <v>0</v>
      </c>
      <c r="E43" s="6">
        <f t="shared" si="3"/>
        <v>0</v>
      </c>
      <c r="F43" s="20">
        <v>40</v>
      </c>
      <c r="G43" s="34"/>
      <c r="H43" s="201">
        <f>G43/F43*100</f>
        <v>0</v>
      </c>
      <c r="I43" s="20">
        <v>400</v>
      </c>
      <c r="J43" s="21">
        <v>0</v>
      </c>
      <c r="K43" s="52">
        <f t="shared" si="4"/>
        <v>0</v>
      </c>
      <c r="L43" s="20">
        <v>131</v>
      </c>
      <c r="M43" s="20">
        <v>0</v>
      </c>
      <c r="N43" s="6">
        <f t="shared" si="7"/>
        <v>0</v>
      </c>
      <c r="O43" s="2">
        <f t="shared" si="1"/>
        <v>649</v>
      </c>
      <c r="P43" s="2">
        <f t="shared" si="2"/>
        <v>0</v>
      </c>
      <c r="Q43" s="6">
        <f t="shared" si="5"/>
        <v>0</v>
      </c>
    </row>
    <row r="44" spans="1:20" x14ac:dyDescent="0.25">
      <c r="A44" s="30" t="s">
        <v>166</v>
      </c>
      <c r="B44" s="18" t="s">
        <v>35</v>
      </c>
      <c r="C44" s="18">
        <f>SUM(C40:C43)</f>
        <v>6500</v>
      </c>
      <c r="D44" s="18">
        <v>2935.23</v>
      </c>
      <c r="E44" s="40">
        <f t="shared" si="3"/>
        <v>45.157384615384615</v>
      </c>
      <c r="F44" s="30">
        <f>SUM(F40:F43)</f>
        <v>1500</v>
      </c>
      <c r="G44" s="198"/>
      <c r="H44" s="201">
        <f>G44/F44*100</f>
        <v>0</v>
      </c>
      <c r="I44" s="30">
        <f>SUM(I40:I43)</f>
        <v>11300</v>
      </c>
      <c r="J44" s="30">
        <v>2635.33</v>
      </c>
      <c r="K44" s="53">
        <f t="shared" si="4"/>
        <v>23.321504424778759</v>
      </c>
      <c r="L44" s="22">
        <f>SUM(L40:L43)</f>
        <v>3882</v>
      </c>
      <c r="M44" s="45">
        <v>938.49</v>
      </c>
      <c r="N44" s="6">
        <f t="shared" si="7"/>
        <v>24.175425038639879</v>
      </c>
      <c r="O44" s="2">
        <f t="shared" si="1"/>
        <v>21682</v>
      </c>
      <c r="P44" s="2">
        <f t="shared" si="2"/>
        <v>6509.0499999999993</v>
      </c>
      <c r="Q44" s="6">
        <f t="shared" si="5"/>
        <v>30.020523936906184</v>
      </c>
    </row>
    <row r="45" spans="1:20" x14ac:dyDescent="0.25">
      <c r="A45" s="20"/>
      <c r="B45" s="21" t="s">
        <v>86</v>
      </c>
      <c r="C45" s="20"/>
      <c r="D45" s="20"/>
      <c r="E45" s="47"/>
      <c r="F45" s="22"/>
      <c r="G45" s="51"/>
      <c r="H45" s="201"/>
      <c r="I45" s="22"/>
      <c r="J45" s="81">
        <v>1209.25</v>
      </c>
      <c r="K45" s="54"/>
      <c r="L45" s="20"/>
      <c r="M45" s="22"/>
      <c r="N45" s="6"/>
      <c r="O45" s="2">
        <f t="shared" si="1"/>
        <v>0</v>
      </c>
      <c r="P45" s="2">
        <f t="shared" si="2"/>
        <v>1209.25</v>
      </c>
      <c r="Q45" s="6"/>
    </row>
    <row r="46" spans="1:20" x14ac:dyDescent="0.25">
      <c r="A46" s="48"/>
      <c r="B46" s="21" t="s">
        <v>87</v>
      </c>
      <c r="C46" s="20"/>
      <c r="D46" s="20">
        <v>10194.32</v>
      </c>
      <c r="E46" s="47"/>
      <c r="F46" s="48"/>
      <c r="G46" s="199"/>
      <c r="H46" s="201"/>
      <c r="I46" s="48"/>
      <c r="J46" s="48"/>
      <c r="K46" s="55"/>
      <c r="L46" s="20"/>
      <c r="M46" s="48"/>
      <c r="N46" s="6"/>
      <c r="O46" s="2">
        <f t="shared" si="1"/>
        <v>0</v>
      </c>
      <c r="P46" s="2">
        <f t="shared" si="2"/>
        <v>10194.32</v>
      </c>
      <c r="Q46" s="6"/>
      <c r="R46" s="38"/>
      <c r="S46" s="38"/>
      <c r="T46" s="38"/>
    </row>
    <row r="47" spans="1:20" x14ac:dyDescent="0.25">
      <c r="A47" s="22" t="s">
        <v>53</v>
      </c>
      <c r="B47" s="36" t="s">
        <v>35</v>
      </c>
      <c r="C47" s="22">
        <f>C26+C37+C39+C44</f>
        <v>66000</v>
      </c>
      <c r="D47" s="22">
        <f>D26+D37+D39+D44+D46</f>
        <v>37705.71</v>
      </c>
      <c r="E47" s="47">
        <f t="shared" si="3"/>
        <v>57.129863636363631</v>
      </c>
      <c r="F47" s="49">
        <f>F26+F37+F39+F44</f>
        <v>46000</v>
      </c>
      <c r="G47" s="199">
        <f>SUM(G5:G46)</f>
        <v>9693.2200000000012</v>
      </c>
      <c r="H47" s="201">
        <f>G47/F47*100</f>
        <v>21.072217391304353</v>
      </c>
      <c r="I47" s="49">
        <f>I26+I37+I39+I44</f>
        <v>82000</v>
      </c>
      <c r="J47" s="49">
        <f>J26+J37+J39+J44+J45</f>
        <v>47663.82</v>
      </c>
      <c r="K47" s="55">
        <f>J47/I47*100</f>
        <v>58.126609756097558</v>
      </c>
      <c r="L47" s="20">
        <f>L26+L37+L39+L44</f>
        <v>26500</v>
      </c>
      <c r="M47" s="48">
        <f>M26+M37+M39+M44</f>
        <v>11922.430000000002</v>
      </c>
      <c r="N47" s="6">
        <f>M47/L47*100</f>
        <v>44.990301886792459</v>
      </c>
      <c r="O47" s="48">
        <f>O26+O37+O39+O44</f>
        <v>174500</v>
      </c>
      <c r="P47" s="2">
        <f>D47+J47+M47</f>
        <v>97291.96</v>
      </c>
      <c r="Q47" s="6">
        <f t="shared" si="5"/>
        <v>55.754704871060177</v>
      </c>
    </row>
    <row r="48" spans="1:20" x14ac:dyDescent="0.25">
      <c r="A48" s="38"/>
      <c r="B48" s="46"/>
      <c r="C48" s="46"/>
      <c r="D48" s="46"/>
      <c r="E48" s="82"/>
      <c r="F48" s="82"/>
      <c r="G48" s="82"/>
      <c r="H48" s="83"/>
      <c r="I48" s="38"/>
      <c r="J48" s="50"/>
      <c r="K48" s="41"/>
      <c r="M48" s="38"/>
    </row>
    <row r="49" spans="2:12" x14ac:dyDescent="0.25">
      <c r="B49" s="38"/>
      <c r="C49" s="38"/>
      <c r="D49" s="38"/>
      <c r="E49" s="80"/>
      <c r="F49" s="80"/>
      <c r="G49" s="80"/>
      <c r="H49" s="84"/>
    </row>
    <row r="50" spans="2:12" x14ac:dyDescent="0.25">
      <c r="B50" s="38"/>
      <c r="C50" s="38"/>
      <c r="D50" s="38"/>
      <c r="E50" s="80"/>
      <c r="F50" s="80"/>
      <c r="G50" s="80"/>
      <c r="H50" s="84"/>
    </row>
    <row r="51" spans="2:12" x14ac:dyDescent="0.25">
      <c r="E51" s="80"/>
      <c r="F51" s="80"/>
      <c r="G51" s="80"/>
      <c r="H51" s="84"/>
    </row>
    <row r="52" spans="2:12" x14ac:dyDescent="0.25">
      <c r="E52" s="80"/>
      <c r="F52" s="80"/>
      <c r="G52" s="80"/>
      <c r="H52" s="84"/>
    </row>
    <row r="53" spans="2:12" x14ac:dyDescent="0.25">
      <c r="E53"/>
      <c r="F53"/>
      <c r="G53"/>
      <c r="H53"/>
      <c r="I53"/>
      <c r="J53"/>
      <c r="K53"/>
      <c r="L53"/>
    </row>
    <row r="54" spans="2:12" x14ac:dyDescent="0.25">
      <c r="E54"/>
      <c r="F54"/>
      <c r="G54"/>
      <c r="H54"/>
      <c r="I54"/>
      <c r="J54"/>
      <c r="K54"/>
      <c r="L54"/>
    </row>
    <row r="55" spans="2:12" x14ac:dyDescent="0.25">
      <c r="E55"/>
      <c r="F55"/>
      <c r="G55"/>
      <c r="H55"/>
      <c r="I55"/>
      <c r="J55"/>
      <c r="K55"/>
      <c r="L55"/>
    </row>
    <row r="56" spans="2:12" x14ac:dyDescent="0.25">
      <c r="E56"/>
      <c r="F56"/>
      <c r="G56"/>
      <c r="H56"/>
      <c r="I56"/>
      <c r="J56"/>
      <c r="K56"/>
      <c r="L56"/>
    </row>
    <row r="57" spans="2:12" x14ac:dyDescent="0.25">
      <c r="E57"/>
      <c r="F57"/>
      <c r="G57"/>
      <c r="H57"/>
      <c r="I57"/>
      <c r="J57"/>
      <c r="K57"/>
      <c r="L57"/>
    </row>
    <row r="58" spans="2:12" x14ac:dyDescent="0.25">
      <c r="E58"/>
      <c r="F58"/>
      <c r="G58"/>
      <c r="H58"/>
      <c r="I58"/>
      <c r="J58"/>
      <c r="K58"/>
      <c r="L58"/>
    </row>
    <row r="59" spans="2:12" x14ac:dyDescent="0.25">
      <c r="E59"/>
      <c r="F59"/>
      <c r="G59"/>
      <c r="H59"/>
      <c r="I59"/>
      <c r="J59"/>
      <c r="K59"/>
      <c r="L59"/>
    </row>
    <row r="60" spans="2:12" x14ac:dyDescent="0.25">
      <c r="E60"/>
      <c r="F60"/>
      <c r="G60"/>
      <c r="H60"/>
      <c r="I60"/>
      <c r="J60"/>
      <c r="K60"/>
      <c r="L60"/>
    </row>
    <row r="61" spans="2:12" x14ac:dyDescent="0.25">
      <c r="E61"/>
      <c r="F61"/>
      <c r="G61"/>
      <c r="H61"/>
      <c r="I61"/>
      <c r="J61"/>
      <c r="K61"/>
      <c r="L61"/>
    </row>
    <row r="62" spans="2:12" x14ac:dyDescent="0.25">
      <c r="E62"/>
      <c r="F62"/>
      <c r="G62"/>
      <c r="H62"/>
      <c r="I62"/>
      <c r="J62"/>
      <c r="K62"/>
      <c r="L62"/>
    </row>
    <row r="63" spans="2:12" x14ac:dyDescent="0.25">
      <c r="E63"/>
      <c r="F63"/>
      <c r="G63"/>
      <c r="H63"/>
      <c r="I63"/>
      <c r="J63"/>
      <c r="K63"/>
      <c r="L63"/>
    </row>
    <row r="64" spans="2:12" x14ac:dyDescent="0.25">
      <c r="E64"/>
      <c r="F64"/>
      <c r="G64"/>
      <c r="H64"/>
      <c r="I64"/>
      <c r="J64"/>
      <c r="K64"/>
      <c r="L64"/>
    </row>
    <row r="65" spans="5:12" x14ac:dyDescent="0.25">
      <c r="E65"/>
      <c r="F65"/>
      <c r="G65"/>
      <c r="H65"/>
      <c r="I65"/>
      <c r="J65"/>
      <c r="K65"/>
      <c r="L65"/>
    </row>
    <row r="66" spans="5:12" x14ac:dyDescent="0.25">
      <c r="E66"/>
      <c r="F66"/>
      <c r="G66"/>
      <c r="H66"/>
      <c r="I66"/>
      <c r="J66"/>
      <c r="K66"/>
      <c r="L66"/>
    </row>
    <row r="67" spans="5:12" x14ac:dyDescent="0.25">
      <c r="E67"/>
      <c r="F67"/>
      <c r="G67"/>
      <c r="H67"/>
      <c r="I67"/>
      <c r="J67"/>
      <c r="K67"/>
      <c r="L67"/>
    </row>
    <row r="68" spans="5:12" x14ac:dyDescent="0.25">
      <c r="E68"/>
      <c r="F68"/>
      <c r="G68"/>
      <c r="H68"/>
      <c r="I68"/>
      <c r="J68"/>
      <c r="K68"/>
      <c r="L68"/>
    </row>
    <row r="69" spans="5:12" x14ac:dyDescent="0.25">
      <c r="E69"/>
      <c r="F69"/>
      <c r="G69"/>
      <c r="H69"/>
      <c r="I69"/>
      <c r="J69"/>
      <c r="K69"/>
      <c r="L69"/>
    </row>
    <row r="70" spans="5:12" x14ac:dyDescent="0.25">
      <c r="E70"/>
      <c r="F70"/>
      <c r="G70"/>
      <c r="H70"/>
      <c r="I70"/>
      <c r="J70"/>
      <c r="K70"/>
      <c r="L70"/>
    </row>
    <row r="71" spans="5:12" x14ac:dyDescent="0.25">
      <c r="E71"/>
      <c r="F71"/>
      <c r="G71"/>
      <c r="H71"/>
      <c r="I71"/>
      <c r="J71"/>
      <c r="K71"/>
      <c r="L71"/>
    </row>
    <row r="72" spans="5:12" x14ac:dyDescent="0.25">
      <c r="E72"/>
      <c r="F72"/>
      <c r="G72"/>
      <c r="H72"/>
      <c r="I72"/>
      <c r="J72"/>
      <c r="K72"/>
      <c r="L72"/>
    </row>
    <row r="73" spans="5:12" x14ac:dyDescent="0.25">
      <c r="E73"/>
      <c r="F73"/>
      <c r="G73"/>
      <c r="H73"/>
      <c r="I73"/>
      <c r="J73"/>
      <c r="K73"/>
      <c r="L73"/>
    </row>
    <row r="74" spans="5:12" x14ac:dyDescent="0.25">
      <c r="E74"/>
      <c r="F74"/>
      <c r="G74"/>
      <c r="H74"/>
      <c r="I74"/>
      <c r="J74"/>
      <c r="K74"/>
      <c r="L74"/>
    </row>
    <row r="75" spans="5:12" x14ac:dyDescent="0.25">
      <c r="E75"/>
      <c r="F75"/>
      <c r="G75"/>
      <c r="H75"/>
      <c r="I75"/>
      <c r="J75"/>
      <c r="K75"/>
      <c r="L75"/>
    </row>
    <row r="76" spans="5:12" x14ac:dyDescent="0.25">
      <c r="E76"/>
      <c r="F76"/>
      <c r="G76"/>
      <c r="H76"/>
      <c r="I76"/>
      <c r="J76"/>
      <c r="K76"/>
      <c r="L76"/>
    </row>
    <row r="77" spans="5:12" x14ac:dyDescent="0.25">
      <c r="E77"/>
      <c r="F77"/>
      <c r="G77"/>
      <c r="H77"/>
      <c r="I77"/>
      <c r="J77"/>
      <c r="K77"/>
      <c r="L77"/>
    </row>
    <row r="78" spans="5:12" x14ac:dyDescent="0.25">
      <c r="E78"/>
      <c r="F78"/>
      <c r="G78"/>
      <c r="H78"/>
      <c r="I78"/>
      <c r="J78"/>
      <c r="K78"/>
      <c r="L78"/>
    </row>
    <row r="79" spans="5:12" x14ac:dyDescent="0.25">
      <c r="E79"/>
      <c r="F79"/>
      <c r="G79"/>
      <c r="H79"/>
      <c r="I79"/>
      <c r="J79"/>
      <c r="K79"/>
      <c r="L79"/>
    </row>
    <row r="80" spans="5:12" x14ac:dyDescent="0.25">
      <c r="E80"/>
      <c r="F80"/>
      <c r="G80"/>
      <c r="H80"/>
      <c r="I80"/>
      <c r="J80"/>
      <c r="K80"/>
      <c r="L80"/>
    </row>
    <row r="81" spans="5:12" x14ac:dyDescent="0.25">
      <c r="E81"/>
      <c r="F81"/>
      <c r="G81"/>
      <c r="H81"/>
      <c r="I81"/>
      <c r="J81"/>
      <c r="K81"/>
      <c r="L81"/>
    </row>
    <row r="82" spans="5:12" x14ac:dyDescent="0.25">
      <c r="E82"/>
      <c r="F82"/>
      <c r="G82"/>
      <c r="H82"/>
      <c r="I82"/>
      <c r="J82"/>
      <c r="K82"/>
      <c r="L82"/>
    </row>
    <row r="83" spans="5:12" x14ac:dyDescent="0.25">
      <c r="E83"/>
      <c r="F83"/>
      <c r="G83"/>
      <c r="H83"/>
      <c r="I83"/>
      <c r="J83"/>
      <c r="K83"/>
      <c r="L83"/>
    </row>
    <row r="84" spans="5:12" x14ac:dyDescent="0.25">
      <c r="E84"/>
      <c r="F84"/>
      <c r="G84"/>
      <c r="H84"/>
      <c r="I84"/>
      <c r="J84"/>
      <c r="K84"/>
      <c r="L84"/>
    </row>
    <row r="85" spans="5:12" x14ac:dyDescent="0.25">
      <c r="E85"/>
      <c r="F85"/>
      <c r="G85"/>
      <c r="H85"/>
      <c r="I85"/>
      <c r="J85"/>
      <c r="K85"/>
      <c r="L85"/>
    </row>
    <row r="86" spans="5:12" x14ac:dyDescent="0.25">
      <c r="E86"/>
      <c r="F86"/>
      <c r="G86"/>
      <c r="H86"/>
      <c r="I86"/>
      <c r="J86"/>
      <c r="K86"/>
      <c r="L86"/>
    </row>
    <row r="87" spans="5:12" x14ac:dyDescent="0.25">
      <c r="E87"/>
      <c r="F87"/>
      <c r="G87"/>
      <c r="H87"/>
      <c r="I87"/>
      <c r="J87"/>
      <c r="K87"/>
      <c r="L87"/>
    </row>
    <row r="88" spans="5:12" x14ac:dyDescent="0.25">
      <c r="E88"/>
      <c r="F88"/>
      <c r="G88"/>
      <c r="H88"/>
      <c r="I88"/>
      <c r="J88"/>
      <c r="K88"/>
      <c r="L88"/>
    </row>
    <row r="89" spans="5:12" x14ac:dyDescent="0.25">
      <c r="E89"/>
      <c r="F89"/>
      <c r="G89"/>
      <c r="H89"/>
      <c r="I89"/>
      <c r="J89"/>
      <c r="K89"/>
      <c r="L89"/>
    </row>
    <row r="90" spans="5:12" x14ac:dyDescent="0.25">
      <c r="E90"/>
      <c r="F90"/>
      <c r="G90"/>
      <c r="H90"/>
      <c r="I90"/>
      <c r="J90"/>
      <c r="K90"/>
      <c r="L90"/>
    </row>
    <row r="91" spans="5:12" x14ac:dyDescent="0.25">
      <c r="E91"/>
      <c r="F91"/>
      <c r="G91"/>
      <c r="H91"/>
      <c r="I91"/>
      <c r="J91"/>
      <c r="K91"/>
      <c r="L91"/>
    </row>
    <row r="92" spans="5:12" x14ac:dyDescent="0.25">
      <c r="E92"/>
      <c r="F92"/>
      <c r="G92"/>
      <c r="H92"/>
      <c r="I92"/>
      <c r="J92"/>
      <c r="K92"/>
      <c r="L92"/>
    </row>
    <row r="93" spans="5:12" x14ac:dyDescent="0.25">
      <c r="E93"/>
      <c r="F93"/>
      <c r="G93"/>
      <c r="H93"/>
      <c r="I93"/>
      <c r="J93"/>
      <c r="K93"/>
      <c r="L93"/>
    </row>
    <row r="94" spans="5:12" x14ac:dyDescent="0.25">
      <c r="E94"/>
      <c r="F94"/>
      <c r="G94"/>
      <c r="H94"/>
      <c r="I94"/>
      <c r="J94"/>
      <c r="K94"/>
      <c r="L94"/>
    </row>
    <row r="95" spans="5:12" x14ac:dyDescent="0.25">
      <c r="E95"/>
      <c r="F95"/>
      <c r="G95"/>
      <c r="H95"/>
      <c r="I95"/>
      <c r="J95"/>
      <c r="K95"/>
      <c r="L95"/>
    </row>
    <row r="96" spans="5:12" x14ac:dyDescent="0.25">
      <c r="E96"/>
      <c r="F96"/>
      <c r="G96"/>
      <c r="H96"/>
      <c r="I96"/>
      <c r="J96"/>
      <c r="K96"/>
      <c r="L96"/>
    </row>
    <row r="97" spans="5:12" x14ac:dyDescent="0.25">
      <c r="E97"/>
      <c r="F97"/>
      <c r="G97"/>
      <c r="H97"/>
      <c r="I97"/>
      <c r="J97"/>
      <c r="K97"/>
      <c r="L97"/>
    </row>
    <row r="98" spans="5:12" x14ac:dyDescent="0.25">
      <c r="E98"/>
      <c r="F98"/>
      <c r="G98"/>
      <c r="H98"/>
      <c r="I98"/>
      <c r="J98"/>
      <c r="K98"/>
      <c r="L98"/>
    </row>
    <row r="99" spans="5:12" x14ac:dyDescent="0.25">
      <c r="E99"/>
      <c r="F99"/>
      <c r="G99"/>
      <c r="H99"/>
      <c r="I99"/>
      <c r="J99"/>
      <c r="K99"/>
      <c r="L99"/>
    </row>
    <row r="100" spans="5:12" x14ac:dyDescent="0.25">
      <c r="E100"/>
      <c r="F100"/>
      <c r="G100"/>
      <c r="H100"/>
      <c r="I100"/>
      <c r="J100"/>
      <c r="K100"/>
      <c r="L100"/>
    </row>
    <row r="101" spans="5:12" x14ac:dyDescent="0.25">
      <c r="E101"/>
      <c r="F101"/>
      <c r="G101"/>
      <c r="H101"/>
      <c r="I101"/>
      <c r="J101"/>
      <c r="K101"/>
      <c r="L101"/>
    </row>
    <row r="102" spans="5:12" x14ac:dyDescent="0.25">
      <c r="E102"/>
      <c r="F102"/>
      <c r="G102"/>
      <c r="H102"/>
      <c r="I102"/>
      <c r="J102"/>
      <c r="K102"/>
      <c r="L102"/>
    </row>
    <row r="103" spans="5:12" x14ac:dyDescent="0.25">
      <c r="E103"/>
      <c r="F103"/>
      <c r="G103"/>
      <c r="H103"/>
      <c r="I103"/>
      <c r="J103"/>
      <c r="K103"/>
      <c r="L103"/>
    </row>
    <row r="104" spans="5:12" x14ac:dyDescent="0.25">
      <c r="E104"/>
      <c r="F104"/>
      <c r="G104"/>
      <c r="H104"/>
      <c r="I104"/>
      <c r="J104"/>
      <c r="K104"/>
      <c r="L104"/>
    </row>
    <row r="105" spans="5:12" x14ac:dyDescent="0.25">
      <c r="E105"/>
      <c r="F105"/>
      <c r="G105"/>
      <c r="H105"/>
      <c r="I105"/>
      <c r="J105"/>
      <c r="K105"/>
      <c r="L105"/>
    </row>
    <row r="106" spans="5:12" x14ac:dyDescent="0.25">
      <c r="E106"/>
      <c r="F106"/>
      <c r="G106"/>
      <c r="H106"/>
      <c r="I106"/>
      <c r="J106"/>
      <c r="K106"/>
      <c r="L106"/>
    </row>
    <row r="107" spans="5:12" x14ac:dyDescent="0.25">
      <c r="E107"/>
      <c r="F107"/>
      <c r="G107"/>
      <c r="H107"/>
      <c r="I107"/>
      <c r="J107"/>
      <c r="K107"/>
      <c r="L107"/>
    </row>
    <row r="108" spans="5:12" x14ac:dyDescent="0.25">
      <c r="E108"/>
      <c r="F108"/>
      <c r="G108"/>
      <c r="H108"/>
      <c r="I108"/>
      <c r="J108"/>
      <c r="K108"/>
      <c r="L108"/>
    </row>
    <row r="109" spans="5:12" x14ac:dyDescent="0.25">
      <c r="E109"/>
      <c r="F109"/>
      <c r="G109"/>
      <c r="H109"/>
      <c r="I109"/>
      <c r="J109"/>
      <c r="K109"/>
      <c r="L109"/>
    </row>
    <row r="110" spans="5:12" x14ac:dyDescent="0.25">
      <c r="E110"/>
      <c r="F110"/>
      <c r="G110"/>
      <c r="H110"/>
      <c r="I110"/>
      <c r="J110"/>
      <c r="K110"/>
      <c r="L110"/>
    </row>
    <row r="111" spans="5:12" x14ac:dyDescent="0.25">
      <c r="E111"/>
      <c r="F111"/>
      <c r="G111"/>
      <c r="H111"/>
      <c r="I111"/>
      <c r="J111"/>
      <c r="K111"/>
      <c r="L111"/>
    </row>
    <row r="112" spans="5:12" x14ac:dyDescent="0.25">
      <c r="E112"/>
      <c r="F112"/>
      <c r="G112"/>
      <c r="H112"/>
      <c r="I112"/>
      <c r="J112"/>
      <c r="K112"/>
      <c r="L112"/>
    </row>
    <row r="113" spans="5:12" x14ac:dyDescent="0.25">
      <c r="E113"/>
      <c r="F113"/>
      <c r="G113"/>
      <c r="H113"/>
      <c r="I113"/>
      <c r="J113"/>
      <c r="K113"/>
      <c r="L113"/>
    </row>
    <row r="114" spans="5:12" x14ac:dyDescent="0.25">
      <c r="E114"/>
      <c r="F114"/>
      <c r="G114"/>
      <c r="H114"/>
      <c r="I114"/>
      <c r="J114"/>
      <c r="K114"/>
      <c r="L114"/>
    </row>
    <row r="115" spans="5:12" x14ac:dyDescent="0.25">
      <c r="E115"/>
      <c r="F115"/>
      <c r="G115"/>
      <c r="H115"/>
      <c r="I115"/>
      <c r="J115"/>
      <c r="K115"/>
      <c r="L115"/>
    </row>
    <row r="116" spans="5:12" x14ac:dyDescent="0.25">
      <c r="E116"/>
      <c r="F116"/>
      <c r="G116"/>
      <c r="H116"/>
      <c r="I116"/>
      <c r="J116"/>
      <c r="K116"/>
      <c r="L116"/>
    </row>
    <row r="117" spans="5:12" x14ac:dyDescent="0.25">
      <c r="E117"/>
      <c r="F117"/>
      <c r="G117"/>
      <c r="H117"/>
      <c r="I117"/>
      <c r="J117"/>
      <c r="K117"/>
      <c r="L117"/>
    </row>
    <row r="118" spans="5:12" x14ac:dyDescent="0.25">
      <c r="E118"/>
      <c r="F118"/>
      <c r="G118"/>
      <c r="H118"/>
      <c r="I118"/>
      <c r="J118"/>
      <c r="K118"/>
      <c r="L118"/>
    </row>
    <row r="119" spans="5:12" x14ac:dyDescent="0.25">
      <c r="E119"/>
      <c r="F119"/>
      <c r="G119"/>
      <c r="H119"/>
      <c r="I119"/>
      <c r="J119"/>
      <c r="K119"/>
      <c r="L119"/>
    </row>
    <row r="120" spans="5:12" x14ac:dyDescent="0.25">
      <c r="E120"/>
      <c r="F120"/>
      <c r="G120"/>
      <c r="H120"/>
      <c r="I120"/>
      <c r="J120"/>
      <c r="K120"/>
      <c r="L120"/>
    </row>
    <row r="121" spans="5:12" x14ac:dyDescent="0.25">
      <c r="E121"/>
      <c r="F121"/>
      <c r="G121"/>
      <c r="H121"/>
      <c r="I121"/>
      <c r="J121"/>
      <c r="K121"/>
      <c r="L121"/>
    </row>
    <row r="122" spans="5:12" x14ac:dyDescent="0.25">
      <c r="E122"/>
      <c r="F122"/>
      <c r="G122"/>
      <c r="H122"/>
      <c r="I122"/>
      <c r="J122"/>
      <c r="K122"/>
      <c r="L122"/>
    </row>
    <row r="123" spans="5:12" x14ac:dyDescent="0.25">
      <c r="E123"/>
      <c r="F123"/>
      <c r="G123"/>
      <c r="H123"/>
      <c r="I123"/>
      <c r="J123"/>
      <c r="K123"/>
      <c r="L123"/>
    </row>
    <row r="124" spans="5:12" x14ac:dyDescent="0.25">
      <c r="E124"/>
      <c r="F124"/>
      <c r="G124"/>
      <c r="H124"/>
      <c r="I124"/>
      <c r="J124"/>
      <c r="K124"/>
      <c r="L124"/>
    </row>
    <row r="125" spans="5:12" x14ac:dyDescent="0.25">
      <c r="E125"/>
      <c r="F125"/>
      <c r="G125"/>
      <c r="H125"/>
      <c r="I125"/>
      <c r="J125"/>
      <c r="K125"/>
      <c r="L125"/>
    </row>
    <row r="126" spans="5:12" x14ac:dyDescent="0.25">
      <c r="E126"/>
      <c r="F126"/>
      <c r="G126"/>
      <c r="H126"/>
      <c r="I126"/>
      <c r="J126"/>
      <c r="K126"/>
      <c r="L126"/>
    </row>
    <row r="127" spans="5:12" x14ac:dyDescent="0.25">
      <c r="E127"/>
      <c r="F127"/>
      <c r="G127"/>
      <c r="H127"/>
      <c r="I127"/>
      <c r="J127"/>
      <c r="K127"/>
      <c r="L127"/>
    </row>
    <row r="128" spans="5:12" x14ac:dyDescent="0.25">
      <c r="E128"/>
      <c r="F128"/>
      <c r="G128"/>
      <c r="H128"/>
      <c r="I128"/>
      <c r="J128"/>
      <c r="K128"/>
      <c r="L128"/>
    </row>
    <row r="129" spans="5:12" x14ac:dyDescent="0.25">
      <c r="E129"/>
      <c r="F129"/>
      <c r="G129"/>
      <c r="H129"/>
      <c r="I129"/>
      <c r="J129"/>
      <c r="K129"/>
      <c r="L129"/>
    </row>
    <row r="130" spans="5:12" x14ac:dyDescent="0.25">
      <c r="E130"/>
      <c r="F130"/>
      <c r="G130"/>
      <c r="H130"/>
      <c r="I130"/>
      <c r="J130"/>
      <c r="K130"/>
      <c r="L130"/>
    </row>
    <row r="131" spans="5:12" x14ac:dyDescent="0.25">
      <c r="E131"/>
      <c r="F131"/>
      <c r="G131"/>
      <c r="H131"/>
      <c r="I131"/>
      <c r="J131"/>
      <c r="K131"/>
      <c r="L131"/>
    </row>
    <row r="132" spans="5:12" x14ac:dyDescent="0.25">
      <c r="E132"/>
      <c r="F132"/>
      <c r="G132"/>
      <c r="H132"/>
      <c r="I132"/>
      <c r="J132"/>
      <c r="K132"/>
      <c r="L132"/>
    </row>
    <row r="133" spans="5:12" x14ac:dyDescent="0.25">
      <c r="E133"/>
      <c r="F133"/>
      <c r="G133"/>
      <c r="H133"/>
      <c r="I133"/>
      <c r="J133"/>
      <c r="K133"/>
      <c r="L133"/>
    </row>
    <row r="134" spans="5:12" x14ac:dyDescent="0.25">
      <c r="E134"/>
      <c r="F134"/>
      <c r="G134"/>
      <c r="H134"/>
      <c r="I134"/>
      <c r="J134"/>
      <c r="K134"/>
      <c r="L134"/>
    </row>
    <row r="135" spans="5:12" x14ac:dyDescent="0.25">
      <c r="E135"/>
      <c r="F135"/>
      <c r="G135"/>
      <c r="H135"/>
      <c r="I135"/>
      <c r="J135"/>
      <c r="K135"/>
      <c r="L135"/>
    </row>
    <row r="136" spans="5:12" x14ac:dyDescent="0.25">
      <c r="E136"/>
      <c r="F136"/>
      <c r="G136"/>
      <c r="H136"/>
      <c r="I136"/>
      <c r="J136"/>
      <c r="K136"/>
      <c r="L136"/>
    </row>
    <row r="137" spans="5:12" x14ac:dyDescent="0.25">
      <c r="E137"/>
      <c r="F137"/>
      <c r="G137"/>
      <c r="H137"/>
      <c r="I137"/>
      <c r="J137"/>
      <c r="K137"/>
      <c r="L137"/>
    </row>
    <row r="138" spans="5:12" x14ac:dyDescent="0.25">
      <c r="E138"/>
      <c r="F138"/>
      <c r="G138"/>
      <c r="H138"/>
      <c r="I138"/>
      <c r="J138"/>
      <c r="K138"/>
      <c r="L138"/>
    </row>
    <row r="139" spans="5:12" x14ac:dyDescent="0.25">
      <c r="E139"/>
      <c r="F139"/>
      <c r="G139"/>
      <c r="H139"/>
      <c r="I139"/>
      <c r="J139"/>
      <c r="K139"/>
      <c r="L139"/>
    </row>
    <row r="140" spans="5:12" x14ac:dyDescent="0.25">
      <c r="E140"/>
      <c r="F140"/>
      <c r="G140"/>
      <c r="H140"/>
      <c r="I140"/>
      <c r="J140"/>
      <c r="K140"/>
      <c r="L140"/>
    </row>
    <row r="141" spans="5:12" x14ac:dyDescent="0.25">
      <c r="E141"/>
      <c r="F141"/>
      <c r="G141"/>
      <c r="H141"/>
      <c r="I141"/>
      <c r="J141"/>
      <c r="K141"/>
      <c r="L141"/>
    </row>
    <row r="142" spans="5:12" x14ac:dyDescent="0.25">
      <c r="E142"/>
      <c r="F142"/>
      <c r="G142"/>
      <c r="H142"/>
      <c r="I142"/>
      <c r="J142"/>
      <c r="K142"/>
      <c r="L142"/>
    </row>
    <row r="143" spans="5:12" x14ac:dyDescent="0.25">
      <c r="E143"/>
      <c r="F143"/>
      <c r="G143"/>
      <c r="H143"/>
      <c r="I143"/>
      <c r="J143"/>
      <c r="K143"/>
      <c r="L143"/>
    </row>
    <row r="144" spans="5:12" x14ac:dyDescent="0.25">
      <c r="E144"/>
      <c r="F144"/>
      <c r="G144"/>
      <c r="H144"/>
      <c r="I144"/>
      <c r="J144"/>
      <c r="K144"/>
      <c r="L144"/>
    </row>
    <row r="145" spans="5:12" x14ac:dyDescent="0.25">
      <c r="E145"/>
      <c r="F145"/>
      <c r="G145"/>
      <c r="H145"/>
      <c r="I145"/>
      <c r="J145"/>
      <c r="K145"/>
      <c r="L145"/>
    </row>
    <row r="146" spans="5:12" x14ac:dyDescent="0.25">
      <c r="E146"/>
      <c r="F146"/>
      <c r="G146"/>
      <c r="H146"/>
      <c r="I146"/>
      <c r="J146"/>
      <c r="K146"/>
      <c r="L146"/>
    </row>
    <row r="147" spans="5:12" x14ac:dyDescent="0.25">
      <c r="E147"/>
      <c r="F147"/>
      <c r="G147"/>
      <c r="H147"/>
      <c r="I147"/>
      <c r="J147"/>
      <c r="K147"/>
      <c r="L147"/>
    </row>
    <row r="148" spans="5:12" x14ac:dyDescent="0.25">
      <c r="E148"/>
      <c r="F148"/>
      <c r="G148"/>
      <c r="H148"/>
      <c r="I148"/>
      <c r="J148"/>
      <c r="K148"/>
      <c r="L148"/>
    </row>
    <row r="149" spans="5:12" x14ac:dyDescent="0.25">
      <c r="E149"/>
      <c r="F149"/>
      <c r="G149"/>
      <c r="H149"/>
      <c r="I149"/>
      <c r="J149"/>
      <c r="K149"/>
      <c r="L149"/>
    </row>
    <row r="150" spans="5:12" x14ac:dyDescent="0.25">
      <c r="E150"/>
      <c r="F150"/>
      <c r="G150"/>
      <c r="H150"/>
      <c r="I150"/>
      <c r="J150"/>
      <c r="K150"/>
      <c r="L150"/>
    </row>
    <row r="151" spans="5:12" x14ac:dyDescent="0.25">
      <c r="E151"/>
      <c r="F151"/>
      <c r="G151"/>
      <c r="H151"/>
      <c r="I151"/>
      <c r="J151"/>
      <c r="K151"/>
      <c r="L151"/>
    </row>
    <row r="152" spans="5:12" x14ac:dyDescent="0.25">
      <c r="E152"/>
      <c r="F152"/>
      <c r="G152"/>
      <c r="H152"/>
      <c r="I152"/>
      <c r="J152"/>
      <c r="K152"/>
      <c r="L152"/>
    </row>
    <row r="153" spans="5:12" x14ac:dyDescent="0.25">
      <c r="E153"/>
      <c r="F153"/>
      <c r="G153"/>
      <c r="H153"/>
      <c r="I153"/>
      <c r="J153"/>
      <c r="K153"/>
      <c r="L153"/>
    </row>
    <row r="154" spans="5:12" x14ac:dyDescent="0.25">
      <c r="E154"/>
      <c r="F154"/>
      <c r="G154"/>
      <c r="H154"/>
      <c r="I154"/>
      <c r="J154"/>
      <c r="K154"/>
      <c r="L154"/>
    </row>
    <row r="155" spans="5:12" x14ac:dyDescent="0.25">
      <c r="E155"/>
      <c r="F155"/>
      <c r="G155"/>
      <c r="H155"/>
      <c r="I155"/>
      <c r="J155"/>
      <c r="K155"/>
      <c r="L155"/>
    </row>
    <row r="156" spans="5:12" x14ac:dyDescent="0.25">
      <c r="E156"/>
      <c r="F156"/>
      <c r="G156"/>
      <c r="H156"/>
      <c r="I156"/>
      <c r="J156"/>
      <c r="K156"/>
      <c r="L156"/>
    </row>
    <row r="157" spans="5:12" x14ac:dyDescent="0.25">
      <c r="E157"/>
      <c r="F157"/>
      <c r="G157"/>
      <c r="H157"/>
      <c r="I157"/>
      <c r="J157"/>
      <c r="K157"/>
      <c r="L157"/>
    </row>
    <row r="158" spans="5:12" x14ac:dyDescent="0.25">
      <c r="E158"/>
      <c r="F158"/>
      <c r="G158"/>
      <c r="H158"/>
      <c r="I158"/>
      <c r="J158"/>
      <c r="K158"/>
      <c r="L158"/>
    </row>
    <row r="159" spans="5:12" x14ac:dyDescent="0.25">
      <c r="E159"/>
      <c r="F159"/>
      <c r="G159"/>
      <c r="H159"/>
      <c r="I159"/>
      <c r="J159"/>
      <c r="K159"/>
      <c r="L159"/>
    </row>
    <row r="160" spans="5:12" x14ac:dyDescent="0.25">
      <c r="E160"/>
      <c r="F160"/>
      <c r="G160"/>
      <c r="H160"/>
      <c r="I160"/>
      <c r="J160"/>
      <c r="K160"/>
      <c r="L160"/>
    </row>
    <row r="161" spans="5:12" x14ac:dyDescent="0.25">
      <c r="E161"/>
      <c r="F161"/>
      <c r="G161"/>
      <c r="H161"/>
      <c r="I161"/>
      <c r="J161"/>
      <c r="K161"/>
      <c r="L161"/>
    </row>
    <row r="162" spans="5:12" x14ac:dyDescent="0.25">
      <c r="E162"/>
      <c r="F162"/>
      <c r="G162"/>
      <c r="H162"/>
      <c r="I162"/>
      <c r="J162"/>
      <c r="K162"/>
      <c r="L162"/>
    </row>
    <row r="163" spans="5:12" x14ac:dyDescent="0.25">
      <c r="E163"/>
      <c r="F163"/>
      <c r="G163"/>
      <c r="H163"/>
      <c r="I163"/>
      <c r="J163"/>
      <c r="K163"/>
      <c r="L163"/>
    </row>
    <row r="164" spans="5:12" x14ac:dyDescent="0.25">
      <c r="E164"/>
      <c r="F164"/>
      <c r="G164"/>
      <c r="H164"/>
      <c r="I164"/>
      <c r="J164"/>
      <c r="K164"/>
      <c r="L164"/>
    </row>
    <row r="165" spans="5:12" x14ac:dyDescent="0.25">
      <c r="E165"/>
      <c r="F165"/>
      <c r="G165"/>
      <c r="H165"/>
      <c r="I165"/>
      <c r="J165"/>
      <c r="K165"/>
      <c r="L165"/>
    </row>
    <row r="166" spans="5:12" x14ac:dyDescent="0.25">
      <c r="E166"/>
      <c r="F166"/>
      <c r="G166"/>
      <c r="H166"/>
      <c r="I166"/>
      <c r="J166"/>
      <c r="K166"/>
      <c r="L166"/>
    </row>
    <row r="167" spans="5:12" x14ac:dyDescent="0.25">
      <c r="E167"/>
      <c r="F167"/>
      <c r="G167"/>
      <c r="H167"/>
      <c r="I167"/>
      <c r="J167"/>
      <c r="K167"/>
      <c r="L167"/>
    </row>
    <row r="168" spans="5:12" x14ac:dyDescent="0.25">
      <c r="E168"/>
      <c r="F168"/>
      <c r="G168"/>
      <c r="H168"/>
      <c r="I168"/>
      <c r="J168"/>
      <c r="K168"/>
      <c r="L168"/>
    </row>
    <row r="169" spans="5:12" x14ac:dyDescent="0.25">
      <c r="E169"/>
      <c r="F169"/>
      <c r="G169"/>
      <c r="H169"/>
      <c r="I169"/>
      <c r="J169"/>
      <c r="K169"/>
      <c r="L169"/>
    </row>
    <row r="170" spans="5:12" x14ac:dyDescent="0.25">
      <c r="E170"/>
      <c r="F170"/>
      <c r="G170"/>
      <c r="H170"/>
      <c r="I170"/>
      <c r="J170"/>
      <c r="K170"/>
      <c r="L170"/>
    </row>
    <row r="171" spans="5:12" x14ac:dyDescent="0.25">
      <c r="E171"/>
      <c r="F171"/>
      <c r="G171"/>
      <c r="H171"/>
      <c r="I171"/>
      <c r="J171"/>
      <c r="K171"/>
      <c r="L171"/>
    </row>
    <row r="172" spans="5:12" x14ac:dyDescent="0.25">
      <c r="E172"/>
      <c r="F172"/>
      <c r="G172"/>
      <c r="H172"/>
      <c r="I172"/>
      <c r="J172"/>
      <c r="K172"/>
      <c r="L172"/>
    </row>
    <row r="173" spans="5:12" x14ac:dyDescent="0.25">
      <c r="E173"/>
      <c r="F173"/>
      <c r="G173"/>
      <c r="H173"/>
      <c r="I173"/>
      <c r="J173"/>
      <c r="K173"/>
      <c r="L173"/>
    </row>
    <row r="174" spans="5:12" x14ac:dyDescent="0.25">
      <c r="E174"/>
      <c r="F174"/>
      <c r="G174"/>
      <c r="H174"/>
      <c r="I174"/>
      <c r="J174"/>
      <c r="K174"/>
      <c r="L174"/>
    </row>
    <row r="175" spans="5:12" x14ac:dyDescent="0.25">
      <c r="E175"/>
      <c r="F175"/>
      <c r="G175"/>
      <c r="H175"/>
      <c r="I175"/>
      <c r="J175"/>
      <c r="K175"/>
      <c r="L175"/>
    </row>
    <row r="176" spans="5:12" x14ac:dyDescent="0.25">
      <c r="E176"/>
      <c r="F176"/>
      <c r="G176"/>
      <c r="H176"/>
      <c r="I176"/>
      <c r="J176"/>
      <c r="K176"/>
      <c r="L176"/>
    </row>
    <row r="177" spans="5:12" x14ac:dyDescent="0.25">
      <c r="E177"/>
      <c r="F177"/>
      <c r="G177"/>
      <c r="H177"/>
      <c r="I177"/>
      <c r="J177"/>
      <c r="K177"/>
      <c r="L177"/>
    </row>
    <row r="178" spans="5:12" x14ac:dyDescent="0.25">
      <c r="E178"/>
      <c r="F178"/>
      <c r="G178"/>
      <c r="H178"/>
      <c r="I178"/>
      <c r="J178"/>
      <c r="K178"/>
      <c r="L178"/>
    </row>
    <row r="179" spans="5:12" x14ac:dyDescent="0.25">
      <c r="E179"/>
      <c r="F179"/>
      <c r="G179"/>
      <c r="H179"/>
      <c r="I179"/>
      <c r="J179"/>
      <c r="K179"/>
      <c r="L179"/>
    </row>
    <row r="180" spans="5:12" x14ac:dyDescent="0.25">
      <c r="E180"/>
      <c r="F180"/>
      <c r="G180"/>
      <c r="H180"/>
      <c r="I180"/>
      <c r="J180"/>
      <c r="K180"/>
      <c r="L180"/>
    </row>
    <row r="181" spans="5:12" x14ac:dyDescent="0.25">
      <c r="E181"/>
      <c r="F181"/>
      <c r="G181"/>
      <c r="H181"/>
      <c r="I181"/>
      <c r="J181"/>
      <c r="K181"/>
      <c r="L181"/>
    </row>
    <row r="182" spans="5:12" x14ac:dyDescent="0.25">
      <c r="E182"/>
      <c r="F182"/>
      <c r="G182"/>
      <c r="H182"/>
      <c r="I182"/>
      <c r="J182"/>
      <c r="K182"/>
      <c r="L182"/>
    </row>
    <row r="183" spans="5:12" x14ac:dyDescent="0.25">
      <c r="E183"/>
      <c r="F183"/>
      <c r="G183"/>
      <c r="H183"/>
      <c r="I183"/>
      <c r="J183"/>
      <c r="K183"/>
      <c r="L183"/>
    </row>
    <row r="184" spans="5:12" x14ac:dyDescent="0.25">
      <c r="E184"/>
      <c r="F184"/>
      <c r="G184"/>
      <c r="H184"/>
      <c r="I184"/>
      <c r="J184"/>
      <c r="K184"/>
      <c r="L184"/>
    </row>
    <row r="185" spans="5:12" x14ac:dyDescent="0.25">
      <c r="E185"/>
      <c r="F185"/>
      <c r="G185"/>
      <c r="H185"/>
      <c r="I185"/>
      <c r="J185"/>
      <c r="K185"/>
      <c r="L185"/>
    </row>
    <row r="186" spans="5:12" x14ac:dyDescent="0.25">
      <c r="E186"/>
      <c r="F186"/>
      <c r="G186"/>
      <c r="H186"/>
      <c r="I186"/>
      <c r="J186"/>
      <c r="K186"/>
      <c r="L186"/>
    </row>
    <row r="187" spans="5:12" x14ac:dyDescent="0.25">
      <c r="E187"/>
      <c r="F187"/>
      <c r="G187"/>
      <c r="H187"/>
      <c r="I187"/>
      <c r="J187"/>
      <c r="K187"/>
      <c r="L187"/>
    </row>
    <row r="188" spans="5:12" x14ac:dyDescent="0.25">
      <c r="E188"/>
      <c r="F188"/>
      <c r="G188"/>
      <c r="H188"/>
      <c r="I188"/>
      <c r="J188"/>
      <c r="K188"/>
      <c r="L188"/>
    </row>
    <row r="189" spans="5:12" x14ac:dyDescent="0.25">
      <c r="E189"/>
      <c r="F189"/>
      <c r="G189"/>
      <c r="H189"/>
      <c r="I189"/>
      <c r="J189"/>
      <c r="K189"/>
      <c r="L189"/>
    </row>
    <row r="190" spans="5:12" x14ac:dyDescent="0.25">
      <c r="E190"/>
      <c r="F190"/>
      <c r="G190"/>
      <c r="H190"/>
      <c r="I190"/>
      <c r="J190"/>
      <c r="K190"/>
      <c r="L190"/>
    </row>
    <row r="191" spans="5:12" x14ac:dyDescent="0.25">
      <c r="E191"/>
      <c r="F191"/>
      <c r="G191"/>
      <c r="H191"/>
      <c r="I191"/>
      <c r="J191"/>
      <c r="K191"/>
      <c r="L191"/>
    </row>
    <row r="192" spans="5:12" x14ac:dyDescent="0.25">
      <c r="E192"/>
      <c r="F192"/>
      <c r="G192"/>
      <c r="H192"/>
      <c r="I192"/>
      <c r="J192"/>
      <c r="K192"/>
      <c r="L192"/>
    </row>
    <row r="193" spans="5:12" x14ac:dyDescent="0.25">
      <c r="E193"/>
      <c r="F193"/>
      <c r="G193"/>
      <c r="H193"/>
      <c r="I193"/>
      <c r="J193"/>
      <c r="K193"/>
      <c r="L193"/>
    </row>
    <row r="194" spans="5:12" x14ac:dyDescent="0.25">
      <c r="E194"/>
      <c r="F194"/>
      <c r="G194"/>
      <c r="H194"/>
      <c r="I194"/>
      <c r="J194"/>
      <c r="K194"/>
      <c r="L194"/>
    </row>
    <row r="195" spans="5:12" x14ac:dyDescent="0.25">
      <c r="E195"/>
      <c r="F195"/>
      <c r="G195"/>
      <c r="H195"/>
      <c r="I195"/>
      <c r="J195"/>
      <c r="K195"/>
      <c r="L195"/>
    </row>
    <row r="196" spans="5:12" x14ac:dyDescent="0.25">
      <c r="E196"/>
      <c r="F196"/>
      <c r="G196"/>
      <c r="H196"/>
      <c r="I196"/>
      <c r="J196"/>
      <c r="K196"/>
      <c r="L196"/>
    </row>
    <row r="197" spans="5:12" x14ac:dyDescent="0.25">
      <c r="E197"/>
      <c r="F197"/>
      <c r="G197"/>
      <c r="H197"/>
      <c r="I197"/>
      <c r="J197"/>
      <c r="K197"/>
      <c r="L197"/>
    </row>
    <row r="198" spans="5:12" x14ac:dyDescent="0.25">
      <c r="E198"/>
      <c r="F198"/>
      <c r="G198"/>
      <c r="H198"/>
      <c r="I198"/>
      <c r="J198"/>
      <c r="K198"/>
      <c r="L198"/>
    </row>
    <row r="199" spans="5:12" x14ac:dyDescent="0.25">
      <c r="E199"/>
      <c r="F199"/>
      <c r="G199"/>
      <c r="H199"/>
      <c r="I199"/>
      <c r="J199"/>
      <c r="K199"/>
      <c r="L199"/>
    </row>
    <row r="200" spans="5:12" x14ac:dyDescent="0.25">
      <c r="E200"/>
      <c r="F200"/>
      <c r="G200"/>
      <c r="H200"/>
      <c r="I200"/>
      <c r="J200"/>
      <c r="K200"/>
      <c r="L200"/>
    </row>
    <row r="201" spans="5:12" x14ac:dyDescent="0.25">
      <c r="E201"/>
      <c r="F201"/>
      <c r="G201"/>
      <c r="H201"/>
      <c r="I201"/>
      <c r="J201"/>
      <c r="K201"/>
      <c r="L201"/>
    </row>
    <row r="202" spans="5:12" x14ac:dyDescent="0.25">
      <c r="E202"/>
      <c r="F202"/>
      <c r="G202"/>
      <c r="H202"/>
      <c r="I202"/>
      <c r="J202"/>
      <c r="K202"/>
      <c r="L202"/>
    </row>
    <row r="203" spans="5:12" x14ac:dyDescent="0.25">
      <c r="E203"/>
      <c r="F203"/>
      <c r="G203"/>
      <c r="H203"/>
      <c r="I203"/>
      <c r="J203"/>
      <c r="K203"/>
      <c r="L203"/>
    </row>
    <row r="204" spans="5:12" x14ac:dyDescent="0.25">
      <c r="E204"/>
      <c r="F204"/>
      <c r="G204"/>
      <c r="H204"/>
      <c r="I204"/>
      <c r="J204"/>
      <c r="K204"/>
      <c r="L204"/>
    </row>
    <row r="205" spans="5:12" x14ac:dyDescent="0.25">
      <c r="E205"/>
      <c r="F205"/>
      <c r="G205"/>
      <c r="H205"/>
      <c r="I205"/>
      <c r="J205"/>
      <c r="K205"/>
      <c r="L205"/>
    </row>
    <row r="206" spans="5:12" x14ac:dyDescent="0.25">
      <c r="E206"/>
      <c r="F206"/>
      <c r="G206"/>
      <c r="H206"/>
      <c r="I206"/>
      <c r="J206"/>
      <c r="K206"/>
      <c r="L206"/>
    </row>
    <row r="207" spans="5:12" x14ac:dyDescent="0.25">
      <c r="E207"/>
      <c r="F207"/>
      <c r="G207"/>
      <c r="H207"/>
      <c r="I207"/>
      <c r="J207"/>
      <c r="K207"/>
      <c r="L207"/>
    </row>
    <row r="208" spans="5:12" x14ac:dyDescent="0.25">
      <c r="E208"/>
      <c r="F208"/>
      <c r="G208"/>
      <c r="H208"/>
      <c r="I208"/>
      <c r="J208"/>
      <c r="K208"/>
      <c r="L208"/>
    </row>
    <row r="209" spans="5:12" x14ac:dyDescent="0.25">
      <c r="E209"/>
      <c r="F209"/>
      <c r="G209"/>
      <c r="H209"/>
      <c r="I209"/>
      <c r="J209"/>
      <c r="K209"/>
      <c r="L209"/>
    </row>
    <row r="210" spans="5:12" x14ac:dyDescent="0.25">
      <c r="E210"/>
      <c r="F210"/>
      <c r="G210"/>
      <c r="H210"/>
      <c r="I210"/>
      <c r="J210"/>
      <c r="K210"/>
      <c r="L210"/>
    </row>
    <row r="211" spans="5:12" x14ac:dyDescent="0.25">
      <c r="E211"/>
      <c r="F211"/>
      <c r="G211"/>
      <c r="H211"/>
      <c r="I211"/>
      <c r="J211"/>
      <c r="K211"/>
      <c r="L211"/>
    </row>
    <row r="212" spans="5:12" x14ac:dyDescent="0.25">
      <c r="E212"/>
      <c r="F212"/>
      <c r="G212"/>
      <c r="H212"/>
      <c r="I212"/>
      <c r="J212"/>
      <c r="K212"/>
      <c r="L212"/>
    </row>
    <row r="213" spans="5:12" x14ac:dyDescent="0.25">
      <c r="E213"/>
      <c r="F213"/>
      <c r="G213"/>
      <c r="H213"/>
      <c r="I213"/>
      <c r="J213"/>
      <c r="K213"/>
      <c r="L213"/>
    </row>
    <row r="214" spans="5:12" x14ac:dyDescent="0.25">
      <c r="E214"/>
      <c r="F214"/>
      <c r="G214"/>
      <c r="H214"/>
      <c r="I214"/>
      <c r="J214"/>
      <c r="K214"/>
      <c r="L214"/>
    </row>
    <row r="215" spans="5:12" x14ac:dyDescent="0.25">
      <c r="E215"/>
      <c r="F215"/>
      <c r="G215"/>
      <c r="H215"/>
      <c r="I215"/>
      <c r="J215"/>
      <c r="K215"/>
      <c r="L215"/>
    </row>
    <row r="216" spans="5:12" x14ac:dyDescent="0.25">
      <c r="E216"/>
      <c r="F216"/>
      <c r="G216"/>
      <c r="H216"/>
      <c r="I216"/>
      <c r="J216"/>
      <c r="K216"/>
      <c r="L216"/>
    </row>
    <row r="217" spans="5:12" x14ac:dyDescent="0.25">
      <c r="E217"/>
      <c r="F217"/>
      <c r="G217"/>
      <c r="H217"/>
      <c r="I217"/>
      <c r="J217"/>
      <c r="K217"/>
      <c r="L217"/>
    </row>
    <row r="218" spans="5:12" x14ac:dyDescent="0.25">
      <c r="E218"/>
      <c r="F218"/>
      <c r="G218"/>
      <c r="H218"/>
      <c r="I218"/>
      <c r="J218"/>
      <c r="K218"/>
      <c r="L218"/>
    </row>
    <row r="219" spans="5:12" x14ac:dyDescent="0.25">
      <c r="E219"/>
      <c r="F219"/>
      <c r="G219"/>
      <c r="H219"/>
      <c r="I219"/>
      <c r="J219"/>
      <c r="K219"/>
      <c r="L219"/>
    </row>
    <row r="220" spans="5:12" x14ac:dyDescent="0.25">
      <c r="E220"/>
      <c r="F220"/>
      <c r="G220"/>
      <c r="H220"/>
      <c r="I220"/>
      <c r="J220"/>
      <c r="K220"/>
      <c r="L220"/>
    </row>
    <row r="221" spans="5:12" x14ac:dyDescent="0.25">
      <c r="E221"/>
      <c r="F221"/>
      <c r="G221"/>
      <c r="H221"/>
      <c r="I221"/>
      <c r="J221"/>
      <c r="K221"/>
      <c r="L221"/>
    </row>
    <row r="222" spans="5:12" x14ac:dyDescent="0.25">
      <c r="E222"/>
      <c r="F222"/>
      <c r="G222"/>
      <c r="H222"/>
      <c r="I222"/>
      <c r="J222"/>
      <c r="K222"/>
      <c r="L222"/>
    </row>
    <row r="223" spans="5:12" x14ac:dyDescent="0.25">
      <c r="E223"/>
      <c r="F223"/>
      <c r="G223"/>
      <c r="H223"/>
      <c r="I223"/>
      <c r="J223"/>
      <c r="K223"/>
      <c r="L223"/>
    </row>
    <row r="224" spans="5:12" x14ac:dyDescent="0.25">
      <c r="E224"/>
      <c r="F224"/>
      <c r="G224"/>
      <c r="H224"/>
      <c r="I224"/>
      <c r="J224"/>
      <c r="K224"/>
      <c r="L224"/>
    </row>
    <row r="225" spans="5:12" x14ac:dyDescent="0.25">
      <c r="E225"/>
      <c r="F225"/>
      <c r="G225"/>
      <c r="H225"/>
      <c r="I225"/>
      <c r="J225"/>
      <c r="K225"/>
      <c r="L225"/>
    </row>
    <row r="226" spans="5:12" x14ac:dyDescent="0.25">
      <c r="E226"/>
      <c r="F226"/>
      <c r="G226"/>
      <c r="H226"/>
      <c r="I226"/>
      <c r="J226"/>
      <c r="K226"/>
      <c r="L226"/>
    </row>
    <row r="227" spans="5:12" x14ac:dyDescent="0.25">
      <c r="E227"/>
      <c r="F227"/>
      <c r="G227"/>
      <c r="H227"/>
      <c r="I227"/>
      <c r="J227"/>
      <c r="K227"/>
      <c r="L227"/>
    </row>
    <row r="228" spans="5:12" x14ac:dyDescent="0.25">
      <c r="E228"/>
      <c r="F228"/>
      <c r="G228"/>
      <c r="H228"/>
      <c r="I228"/>
      <c r="J228"/>
      <c r="K228"/>
      <c r="L228"/>
    </row>
    <row r="229" spans="5:12" x14ac:dyDescent="0.25">
      <c r="E229"/>
      <c r="F229"/>
      <c r="G229"/>
      <c r="H229"/>
      <c r="I229"/>
      <c r="J229"/>
      <c r="K229"/>
      <c r="L229"/>
    </row>
    <row r="230" spans="5:12" x14ac:dyDescent="0.25">
      <c r="E230"/>
      <c r="F230"/>
      <c r="G230"/>
      <c r="H230"/>
      <c r="I230"/>
      <c r="J230"/>
      <c r="K230"/>
      <c r="L230"/>
    </row>
    <row r="231" spans="5:12" x14ac:dyDescent="0.25">
      <c r="E231"/>
      <c r="F231"/>
      <c r="G231"/>
      <c r="H231"/>
      <c r="I231"/>
      <c r="J231"/>
      <c r="K231"/>
      <c r="L231"/>
    </row>
    <row r="232" spans="5:12" x14ac:dyDescent="0.25">
      <c r="E232"/>
      <c r="F232"/>
      <c r="G232"/>
      <c r="H232"/>
      <c r="I232"/>
      <c r="J232"/>
      <c r="K232"/>
      <c r="L232"/>
    </row>
    <row r="233" spans="5:12" x14ac:dyDescent="0.25">
      <c r="E233"/>
      <c r="F233"/>
      <c r="G233"/>
      <c r="H233"/>
      <c r="I233"/>
      <c r="J233"/>
      <c r="K233"/>
      <c r="L233"/>
    </row>
    <row r="234" spans="5:12" x14ac:dyDescent="0.25">
      <c r="E234"/>
      <c r="F234"/>
      <c r="G234"/>
      <c r="H234"/>
      <c r="I234"/>
      <c r="J234"/>
      <c r="K234"/>
      <c r="L234"/>
    </row>
    <row r="235" spans="5:12" x14ac:dyDescent="0.25">
      <c r="E235"/>
      <c r="F235"/>
      <c r="G235"/>
      <c r="H235"/>
      <c r="I235"/>
      <c r="J235"/>
      <c r="K235"/>
      <c r="L235"/>
    </row>
    <row r="236" spans="5:12" x14ac:dyDescent="0.25">
      <c r="E236"/>
      <c r="F236"/>
      <c r="G236"/>
      <c r="H236"/>
      <c r="I236"/>
      <c r="J236"/>
      <c r="K236"/>
      <c r="L236"/>
    </row>
    <row r="237" spans="5:12" x14ac:dyDescent="0.25">
      <c r="E237"/>
      <c r="F237"/>
      <c r="G237"/>
      <c r="H237"/>
      <c r="I237"/>
      <c r="J237"/>
      <c r="K237"/>
      <c r="L237"/>
    </row>
    <row r="238" spans="5:12" x14ac:dyDescent="0.25">
      <c r="E238"/>
      <c r="F238"/>
      <c r="G238"/>
      <c r="H238"/>
      <c r="I238"/>
      <c r="J238"/>
      <c r="K238"/>
      <c r="L238"/>
    </row>
    <row r="239" spans="5:12" x14ac:dyDescent="0.25">
      <c r="E239"/>
      <c r="F239"/>
      <c r="G239"/>
      <c r="H239"/>
      <c r="I239"/>
      <c r="J239"/>
      <c r="K239"/>
      <c r="L239"/>
    </row>
    <row r="240" spans="5:12" x14ac:dyDescent="0.25">
      <c r="E240"/>
      <c r="F240"/>
      <c r="G240"/>
      <c r="H240"/>
      <c r="I240"/>
      <c r="J240"/>
      <c r="K240"/>
      <c r="L240"/>
    </row>
    <row r="241" spans="5:12" x14ac:dyDescent="0.25">
      <c r="E241"/>
      <c r="F241"/>
      <c r="G241"/>
      <c r="H241"/>
      <c r="I241"/>
      <c r="J241"/>
      <c r="K241"/>
      <c r="L241"/>
    </row>
    <row r="242" spans="5:12" x14ac:dyDescent="0.25">
      <c r="E242"/>
      <c r="F242"/>
      <c r="G242"/>
      <c r="H242"/>
      <c r="I242"/>
      <c r="J242"/>
      <c r="K242"/>
      <c r="L242"/>
    </row>
    <row r="243" spans="5:12" x14ac:dyDescent="0.25">
      <c r="E243"/>
      <c r="F243"/>
      <c r="G243"/>
      <c r="H243"/>
      <c r="I243"/>
      <c r="J243"/>
      <c r="K243"/>
      <c r="L243"/>
    </row>
    <row r="244" spans="5:12" x14ac:dyDescent="0.25">
      <c r="E244"/>
      <c r="F244"/>
      <c r="G244"/>
      <c r="H244"/>
      <c r="I244"/>
      <c r="J244"/>
      <c r="K244"/>
      <c r="L244"/>
    </row>
    <row r="245" spans="5:12" x14ac:dyDescent="0.25">
      <c r="E245"/>
      <c r="F245"/>
      <c r="G245"/>
      <c r="H245"/>
      <c r="I245"/>
      <c r="J245"/>
      <c r="K245"/>
      <c r="L245"/>
    </row>
    <row r="246" spans="5:12" x14ac:dyDescent="0.25">
      <c r="E246"/>
      <c r="F246"/>
      <c r="G246"/>
      <c r="H246"/>
      <c r="I246"/>
      <c r="J246"/>
      <c r="K246"/>
      <c r="L246"/>
    </row>
    <row r="247" spans="5:12" x14ac:dyDescent="0.25">
      <c r="E247"/>
      <c r="F247"/>
      <c r="G247"/>
      <c r="H247"/>
      <c r="I247"/>
      <c r="J247"/>
      <c r="K247"/>
      <c r="L247"/>
    </row>
    <row r="248" spans="5:12" x14ac:dyDescent="0.25">
      <c r="E248"/>
      <c r="F248"/>
      <c r="G248"/>
      <c r="H248"/>
      <c r="I248"/>
      <c r="J248"/>
      <c r="K248"/>
      <c r="L248"/>
    </row>
    <row r="249" spans="5:12" x14ac:dyDescent="0.25">
      <c r="E249"/>
      <c r="F249"/>
      <c r="G249"/>
      <c r="H249"/>
      <c r="I249"/>
      <c r="J249"/>
      <c r="K249"/>
      <c r="L249"/>
    </row>
    <row r="250" spans="5:12" x14ac:dyDescent="0.25">
      <c r="E250"/>
      <c r="F250"/>
      <c r="G250"/>
      <c r="H250"/>
      <c r="I250"/>
      <c r="J250"/>
      <c r="K250"/>
      <c r="L250"/>
    </row>
    <row r="251" spans="5:12" x14ac:dyDescent="0.25">
      <c r="E251"/>
      <c r="F251"/>
      <c r="G251"/>
      <c r="H251"/>
      <c r="I251"/>
      <c r="J251"/>
      <c r="K251"/>
      <c r="L251"/>
    </row>
    <row r="252" spans="5:12" x14ac:dyDescent="0.25">
      <c r="E252"/>
      <c r="F252"/>
      <c r="G252"/>
      <c r="H252"/>
      <c r="I252"/>
      <c r="J252"/>
      <c r="K252"/>
      <c r="L252"/>
    </row>
    <row r="253" spans="5:12" x14ac:dyDescent="0.25">
      <c r="E253"/>
      <c r="F253"/>
      <c r="G253"/>
      <c r="H253"/>
      <c r="I253"/>
      <c r="J253"/>
      <c r="K253"/>
      <c r="L253"/>
    </row>
    <row r="254" spans="5:12" x14ac:dyDescent="0.25">
      <c r="E254"/>
      <c r="F254"/>
      <c r="G254"/>
      <c r="H254"/>
      <c r="I254"/>
      <c r="J254"/>
      <c r="K254"/>
      <c r="L254"/>
    </row>
    <row r="255" spans="5:12" x14ac:dyDescent="0.25">
      <c r="E255"/>
      <c r="F255"/>
      <c r="G255"/>
      <c r="H255"/>
      <c r="I255"/>
      <c r="J255"/>
      <c r="K255"/>
      <c r="L255"/>
    </row>
    <row r="256" spans="5:12" x14ac:dyDescent="0.25">
      <c r="E256"/>
      <c r="F256"/>
      <c r="G256"/>
      <c r="H256"/>
      <c r="I256"/>
      <c r="J256"/>
      <c r="K256"/>
      <c r="L256"/>
    </row>
    <row r="257" spans="5:12" x14ac:dyDescent="0.25">
      <c r="E257"/>
      <c r="F257"/>
      <c r="G257"/>
      <c r="H257"/>
      <c r="I257"/>
      <c r="J257"/>
      <c r="K257"/>
      <c r="L257"/>
    </row>
    <row r="258" spans="5:12" x14ac:dyDescent="0.25">
      <c r="E258"/>
      <c r="F258"/>
      <c r="G258"/>
      <c r="H258"/>
      <c r="I258"/>
      <c r="J258"/>
      <c r="K258"/>
      <c r="L258"/>
    </row>
    <row r="259" spans="5:12" x14ac:dyDescent="0.25">
      <c r="E259"/>
      <c r="F259"/>
      <c r="G259"/>
      <c r="H259"/>
      <c r="I259"/>
      <c r="J259"/>
      <c r="K259"/>
      <c r="L259"/>
    </row>
    <row r="260" spans="5:12" x14ac:dyDescent="0.25">
      <c r="E260"/>
      <c r="F260"/>
      <c r="G260"/>
      <c r="H260"/>
      <c r="I260"/>
      <c r="J260"/>
      <c r="K260"/>
      <c r="L260"/>
    </row>
    <row r="261" spans="5:12" x14ac:dyDescent="0.25">
      <c r="E261"/>
      <c r="F261"/>
      <c r="G261"/>
      <c r="H261"/>
      <c r="I261"/>
      <c r="J261"/>
      <c r="K261"/>
      <c r="L261"/>
    </row>
    <row r="262" spans="5:12" x14ac:dyDescent="0.25">
      <c r="E262"/>
      <c r="F262"/>
      <c r="G262"/>
      <c r="H262"/>
      <c r="I262"/>
      <c r="J262"/>
      <c r="K262"/>
      <c r="L262"/>
    </row>
    <row r="263" spans="5:12" x14ac:dyDescent="0.25">
      <c r="E263"/>
      <c r="F263"/>
      <c r="G263"/>
      <c r="H263"/>
      <c r="I263"/>
      <c r="J263"/>
      <c r="K263"/>
      <c r="L263"/>
    </row>
    <row r="264" spans="5:12" x14ac:dyDescent="0.25">
      <c r="E264"/>
      <c r="F264"/>
      <c r="G264"/>
      <c r="H264"/>
      <c r="I264"/>
      <c r="J264"/>
      <c r="K264"/>
      <c r="L264"/>
    </row>
    <row r="265" spans="5:12" x14ac:dyDescent="0.25">
      <c r="E265"/>
      <c r="F265"/>
      <c r="G265"/>
      <c r="H265"/>
      <c r="I265"/>
      <c r="J265"/>
      <c r="K265"/>
      <c r="L265"/>
    </row>
    <row r="266" spans="5:12" x14ac:dyDescent="0.25">
      <c r="E266"/>
      <c r="F266"/>
      <c r="G266"/>
      <c r="H266"/>
      <c r="I266"/>
      <c r="J266"/>
      <c r="K266"/>
      <c r="L266"/>
    </row>
    <row r="267" spans="5:12" x14ac:dyDescent="0.25">
      <c r="E267"/>
      <c r="F267"/>
      <c r="G267"/>
      <c r="H267"/>
      <c r="I267"/>
      <c r="J267"/>
      <c r="K267"/>
      <c r="L267"/>
    </row>
    <row r="268" spans="5:12" x14ac:dyDescent="0.25">
      <c r="E268"/>
      <c r="F268"/>
      <c r="G268"/>
      <c r="H268"/>
      <c r="I268"/>
      <c r="J268"/>
      <c r="K268"/>
      <c r="L268"/>
    </row>
    <row r="269" spans="5:12" x14ac:dyDescent="0.25">
      <c r="E269"/>
      <c r="F269"/>
      <c r="G269"/>
      <c r="H269"/>
      <c r="I269"/>
      <c r="J269"/>
      <c r="K269"/>
      <c r="L269"/>
    </row>
    <row r="270" spans="5:12" x14ac:dyDescent="0.25">
      <c r="E270"/>
      <c r="F270"/>
      <c r="G270"/>
      <c r="H270"/>
      <c r="I270"/>
      <c r="J270"/>
      <c r="K270"/>
      <c r="L270"/>
    </row>
    <row r="271" spans="5:12" x14ac:dyDescent="0.25">
      <c r="E271"/>
      <c r="F271"/>
      <c r="G271"/>
      <c r="H271"/>
      <c r="I271"/>
      <c r="J271"/>
      <c r="K271"/>
      <c r="L271"/>
    </row>
  </sheetData>
  <mergeCells count="2">
    <mergeCell ref="A2:T2"/>
    <mergeCell ref="A3:T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C37" workbookViewId="0">
      <selection activeCell="S4" sqref="S4"/>
    </sheetView>
  </sheetViews>
  <sheetFormatPr defaultRowHeight="15" x14ac:dyDescent="0.25"/>
  <cols>
    <col min="1" max="1" width="8.7109375" customWidth="1"/>
    <col min="2" max="4" width="10.5703125"/>
    <col min="5" max="5" width="11.5703125" bestFit="1" customWidth="1"/>
    <col min="6" max="10" width="10.5703125"/>
    <col min="11" max="11" width="11.5703125" bestFit="1" customWidth="1"/>
    <col min="12" max="16" width="10.5703125"/>
    <col min="17" max="17" width="11.5703125" bestFit="1" customWidth="1"/>
  </cols>
  <sheetData>
    <row r="1" spans="1:20" ht="15.75" x14ac:dyDescent="0.25">
      <c r="A1" s="243" t="s">
        <v>880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176"/>
      <c r="S1" s="176"/>
      <c r="T1" s="176"/>
    </row>
    <row r="2" spans="1:20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0" ht="30" x14ac:dyDescent="0.25">
      <c r="A3" s="1" t="s">
        <v>1</v>
      </c>
      <c r="B3" s="1" t="s">
        <v>2</v>
      </c>
      <c r="C3" s="1" t="s">
        <v>151</v>
      </c>
      <c r="D3" s="1" t="s">
        <v>152</v>
      </c>
      <c r="E3" s="39" t="s">
        <v>101</v>
      </c>
      <c r="F3" s="1" t="s">
        <v>153</v>
      </c>
      <c r="G3" s="14" t="s">
        <v>154</v>
      </c>
      <c r="H3" s="200" t="s">
        <v>155</v>
      </c>
      <c r="I3" s="1" t="s">
        <v>156</v>
      </c>
      <c r="J3" s="1" t="s">
        <v>157</v>
      </c>
      <c r="K3" s="39" t="s">
        <v>158</v>
      </c>
      <c r="L3" s="1" t="s">
        <v>159</v>
      </c>
      <c r="M3" s="1" t="s">
        <v>160</v>
      </c>
      <c r="N3" s="39" t="s">
        <v>161</v>
      </c>
      <c r="O3" s="1" t="s">
        <v>162</v>
      </c>
      <c r="P3" s="1" t="s">
        <v>163</v>
      </c>
      <c r="Q3" s="222" t="s">
        <v>164</v>
      </c>
      <c r="R3" s="175"/>
      <c r="S3" s="175"/>
      <c r="T3" s="175"/>
    </row>
    <row r="4" spans="1:20" x14ac:dyDescent="0.25">
      <c r="A4" s="2">
        <v>1</v>
      </c>
      <c r="B4" s="2" t="s">
        <v>13</v>
      </c>
      <c r="C4" s="2">
        <v>132</v>
      </c>
      <c r="D4" s="2">
        <v>91.03</v>
      </c>
      <c r="E4" s="6">
        <f>D4/C4*100</f>
        <v>68.962121212121204</v>
      </c>
      <c r="F4" s="2">
        <v>63</v>
      </c>
      <c r="G4" s="15">
        <v>0</v>
      </c>
      <c r="H4" s="201">
        <f>G4/F4*100</f>
        <v>0</v>
      </c>
      <c r="I4" s="2">
        <v>390</v>
      </c>
      <c r="J4" s="2">
        <v>381</v>
      </c>
      <c r="K4" s="6">
        <f>J4/I4*100</f>
        <v>97.692307692307693</v>
      </c>
      <c r="L4" s="2">
        <v>148</v>
      </c>
      <c r="M4" s="2">
        <v>0</v>
      </c>
      <c r="N4" s="6">
        <f t="shared" ref="N4:N34" si="0">M4/L4*100</f>
        <v>0</v>
      </c>
      <c r="O4" s="2">
        <f t="shared" ref="O4:P45" si="1">C4+I4+L4</f>
        <v>670</v>
      </c>
      <c r="P4" s="23">
        <f t="shared" si="1"/>
        <v>472.03</v>
      </c>
      <c r="Q4" s="47">
        <f>P4/O4*100</f>
        <v>70.45223880597014</v>
      </c>
      <c r="R4" s="175"/>
      <c r="S4" s="175"/>
      <c r="T4" s="175"/>
    </row>
    <row r="5" spans="1:20" x14ac:dyDescent="0.25">
      <c r="A5" s="2">
        <v>2</v>
      </c>
      <c r="B5" s="2" t="s">
        <v>167</v>
      </c>
      <c r="C5" s="2">
        <v>40</v>
      </c>
      <c r="D5" s="2">
        <v>0</v>
      </c>
      <c r="E5" s="6">
        <f t="shared" ref="E5:E46" si="2">D5/C5*100</f>
        <v>0</v>
      </c>
      <c r="F5" s="2">
        <v>0</v>
      </c>
      <c r="G5" s="15">
        <v>0</v>
      </c>
      <c r="H5" s="201">
        <v>0</v>
      </c>
      <c r="I5" s="2">
        <v>190</v>
      </c>
      <c r="J5" s="2">
        <v>250</v>
      </c>
      <c r="K5" s="6">
        <f t="shared" ref="K5:K43" si="3">J5/I5*100</f>
        <v>131.57894736842107</v>
      </c>
      <c r="L5" s="2">
        <v>67</v>
      </c>
      <c r="M5" s="2">
        <v>0</v>
      </c>
      <c r="N5" s="6">
        <f t="shared" si="0"/>
        <v>0</v>
      </c>
      <c r="O5" s="2">
        <f t="shared" si="1"/>
        <v>297</v>
      </c>
      <c r="P5" s="23">
        <f>D5+J5</f>
        <v>250</v>
      </c>
      <c r="Q5" s="47">
        <f t="shared" ref="Q5:Q46" si="4">P5/O5*100</f>
        <v>84.17508417508418</v>
      </c>
      <c r="R5" s="175"/>
      <c r="S5" s="175"/>
      <c r="T5" s="175"/>
    </row>
    <row r="6" spans="1:20" x14ac:dyDescent="0.25">
      <c r="A6" s="2">
        <v>3</v>
      </c>
      <c r="B6" s="2" t="s">
        <v>15</v>
      </c>
      <c r="C6" s="2">
        <v>453</v>
      </c>
      <c r="D6" s="2">
        <v>8.41</v>
      </c>
      <c r="E6" s="6">
        <f t="shared" si="2"/>
        <v>1.8565121412803531</v>
      </c>
      <c r="F6" s="2">
        <v>260</v>
      </c>
      <c r="G6" s="15">
        <v>8.41</v>
      </c>
      <c r="H6" s="201">
        <f>G6/F6*100</f>
        <v>3.2346153846153842</v>
      </c>
      <c r="I6" s="2">
        <v>1000</v>
      </c>
      <c r="J6" s="2">
        <v>45</v>
      </c>
      <c r="K6" s="6">
        <f t="shared" si="3"/>
        <v>4.5</v>
      </c>
      <c r="L6" s="2">
        <v>397</v>
      </c>
      <c r="M6" s="2">
        <v>218.04</v>
      </c>
      <c r="N6" s="6">
        <f t="shared" si="0"/>
        <v>54.921914357682624</v>
      </c>
      <c r="O6" s="2">
        <f t="shared" si="1"/>
        <v>1850</v>
      </c>
      <c r="P6" s="23">
        <f t="shared" si="1"/>
        <v>271.45</v>
      </c>
      <c r="Q6" s="47">
        <f t="shared" si="4"/>
        <v>14.672972972972973</v>
      </c>
      <c r="R6" s="202"/>
      <c r="S6" s="72"/>
      <c r="T6" s="72"/>
    </row>
    <row r="7" spans="1:20" x14ac:dyDescent="0.25">
      <c r="A7" s="2">
        <v>4</v>
      </c>
      <c r="B7" s="2" t="s">
        <v>16</v>
      </c>
      <c r="C7" s="2">
        <v>265</v>
      </c>
      <c r="D7" s="2">
        <v>6</v>
      </c>
      <c r="E7" s="6">
        <f t="shared" si="2"/>
        <v>2.2641509433962264</v>
      </c>
      <c r="F7" s="2">
        <v>110</v>
      </c>
      <c r="G7" s="15">
        <v>0</v>
      </c>
      <c r="H7" s="201">
        <f>G7/F7*100</f>
        <v>0</v>
      </c>
      <c r="I7" s="2">
        <v>800</v>
      </c>
      <c r="J7" s="2">
        <v>22</v>
      </c>
      <c r="K7" s="6">
        <f t="shared" si="3"/>
        <v>2.75</v>
      </c>
      <c r="L7" s="2">
        <v>378</v>
      </c>
      <c r="M7" s="2">
        <v>0</v>
      </c>
      <c r="N7" s="6">
        <f t="shared" si="0"/>
        <v>0</v>
      </c>
      <c r="O7" s="2">
        <f t="shared" si="1"/>
        <v>1443</v>
      </c>
      <c r="P7" s="23">
        <f t="shared" si="1"/>
        <v>28</v>
      </c>
      <c r="Q7" s="47">
        <f t="shared" si="4"/>
        <v>1.9404019404019404</v>
      </c>
      <c r="R7" s="202"/>
      <c r="S7" s="72"/>
      <c r="T7" s="72"/>
    </row>
    <row r="8" spans="1:20" x14ac:dyDescent="0.25">
      <c r="A8" s="2">
        <v>5</v>
      </c>
      <c r="B8" s="2" t="s">
        <v>17</v>
      </c>
      <c r="C8" s="2">
        <v>40</v>
      </c>
      <c r="D8" s="2">
        <v>0</v>
      </c>
      <c r="E8" s="6">
        <f t="shared" si="2"/>
        <v>0</v>
      </c>
      <c r="F8" s="2">
        <v>0</v>
      </c>
      <c r="G8" s="15">
        <v>0</v>
      </c>
      <c r="H8" s="201">
        <v>0</v>
      </c>
      <c r="I8" s="2">
        <v>190</v>
      </c>
      <c r="J8" s="2">
        <v>68.319999999999993</v>
      </c>
      <c r="K8" s="6">
        <f t="shared" si="3"/>
        <v>35.9578947368421</v>
      </c>
      <c r="L8" s="2">
        <v>67</v>
      </c>
      <c r="M8" s="2">
        <v>45.32</v>
      </c>
      <c r="N8" s="6">
        <f t="shared" si="0"/>
        <v>67.641791044776127</v>
      </c>
      <c r="O8" s="2">
        <f t="shared" si="1"/>
        <v>297</v>
      </c>
      <c r="P8" s="23">
        <f t="shared" si="1"/>
        <v>113.63999999999999</v>
      </c>
      <c r="Q8" s="47">
        <f t="shared" si="4"/>
        <v>38.262626262626256</v>
      </c>
      <c r="R8" s="202"/>
      <c r="S8" s="72"/>
      <c r="T8" s="72"/>
    </row>
    <row r="9" spans="1:20" x14ac:dyDescent="0.25">
      <c r="A9" s="2">
        <v>6</v>
      </c>
      <c r="B9" s="2" t="s">
        <v>18</v>
      </c>
      <c r="C9" s="2">
        <v>1793</v>
      </c>
      <c r="D9" s="2">
        <v>278</v>
      </c>
      <c r="E9" s="6">
        <f t="shared" si="2"/>
        <v>15.504740658114891</v>
      </c>
      <c r="F9" s="2">
        <v>1203</v>
      </c>
      <c r="G9" s="15">
        <v>38</v>
      </c>
      <c r="H9" s="201">
        <f t="shared" ref="H9:H14" si="5">G9/F9*100</f>
        <v>3.1587697423108891</v>
      </c>
      <c r="I9" s="2">
        <v>1900</v>
      </c>
      <c r="J9" s="2">
        <v>1409</v>
      </c>
      <c r="K9" s="6">
        <f t="shared" si="3"/>
        <v>74.157894736842096</v>
      </c>
      <c r="L9" s="2">
        <v>773</v>
      </c>
      <c r="M9" s="2">
        <v>114</v>
      </c>
      <c r="N9" s="6">
        <f t="shared" si="0"/>
        <v>14.747736093143596</v>
      </c>
      <c r="O9" s="2">
        <f t="shared" si="1"/>
        <v>4466</v>
      </c>
      <c r="P9" s="23">
        <f t="shared" si="1"/>
        <v>1801</v>
      </c>
      <c r="Q9" s="47">
        <f t="shared" si="4"/>
        <v>40.326914464845501</v>
      </c>
      <c r="R9" s="202"/>
      <c r="S9" s="202"/>
      <c r="T9" s="202"/>
    </row>
    <row r="10" spans="1:20" x14ac:dyDescent="0.25">
      <c r="A10" s="2">
        <v>7</v>
      </c>
      <c r="B10" s="2" t="s">
        <v>19</v>
      </c>
      <c r="C10" s="2">
        <v>2137</v>
      </c>
      <c r="D10" s="2">
        <v>0.95</v>
      </c>
      <c r="E10" s="6">
        <f t="shared" si="2"/>
        <v>4.4454843238184369E-2</v>
      </c>
      <c r="F10" s="2">
        <v>1592</v>
      </c>
      <c r="G10" s="15">
        <v>0</v>
      </c>
      <c r="H10" s="201">
        <f t="shared" si="5"/>
        <v>0</v>
      </c>
      <c r="I10" s="2">
        <v>2070</v>
      </c>
      <c r="J10" s="2">
        <v>22.93</v>
      </c>
      <c r="K10" s="6">
        <f t="shared" si="3"/>
        <v>1.107729468599034</v>
      </c>
      <c r="L10" s="2">
        <v>742</v>
      </c>
      <c r="M10" s="2">
        <v>19.23</v>
      </c>
      <c r="N10" s="6">
        <f t="shared" si="0"/>
        <v>2.5916442048517521</v>
      </c>
      <c r="O10" s="2">
        <f t="shared" si="1"/>
        <v>4949</v>
      </c>
      <c r="P10" s="23">
        <f t="shared" si="1"/>
        <v>43.11</v>
      </c>
      <c r="Q10" s="47">
        <f t="shared" si="4"/>
        <v>0.87108506769044258</v>
      </c>
      <c r="R10" s="202"/>
      <c r="S10" s="202"/>
      <c r="T10" s="202"/>
    </row>
    <row r="11" spans="1:20" x14ac:dyDescent="0.25">
      <c r="A11" s="2">
        <v>8</v>
      </c>
      <c r="B11" s="2" t="s">
        <v>20</v>
      </c>
      <c r="C11" s="2">
        <v>40</v>
      </c>
      <c r="D11" s="2">
        <v>0</v>
      </c>
      <c r="E11" s="6">
        <f t="shared" si="2"/>
        <v>0</v>
      </c>
      <c r="F11" s="2">
        <v>0</v>
      </c>
      <c r="G11" s="15">
        <v>0</v>
      </c>
      <c r="H11" s="201" t="e">
        <f t="shared" si="5"/>
        <v>#DIV/0!</v>
      </c>
      <c r="I11" s="2">
        <v>190</v>
      </c>
      <c r="J11" s="2">
        <v>16.2</v>
      </c>
      <c r="K11" s="6">
        <f t="shared" si="3"/>
        <v>8.5263157894736832</v>
      </c>
      <c r="L11" s="2">
        <v>67</v>
      </c>
      <c r="M11" s="2">
        <v>0</v>
      </c>
      <c r="N11" s="6">
        <f t="shared" si="0"/>
        <v>0</v>
      </c>
      <c r="O11" s="2">
        <f t="shared" si="1"/>
        <v>297</v>
      </c>
      <c r="P11" s="23">
        <f t="shared" si="1"/>
        <v>16.2</v>
      </c>
      <c r="Q11" s="47">
        <f t="shared" si="4"/>
        <v>5.4545454545454541</v>
      </c>
      <c r="R11" s="202"/>
      <c r="S11" s="202"/>
      <c r="T11" s="202"/>
    </row>
    <row r="12" spans="1:20" x14ac:dyDescent="0.25">
      <c r="A12" s="2">
        <v>9</v>
      </c>
      <c r="B12" s="2" t="s">
        <v>21</v>
      </c>
      <c r="C12" s="2">
        <v>192</v>
      </c>
      <c r="D12" s="2">
        <v>0</v>
      </c>
      <c r="E12" s="6">
        <f t="shared" si="2"/>
        <v>0</v>
      </c>
      <c r="F12" s="2">
        <v>110</v>
      </c>
      <c r="G12" s="15">
        <v>51.18</v>
      </c>
      <c r="H12" s="201">
        <f t="shared" si="5"/>
        <v>46.527272727272731</v>
      </c>
      <c r="I12" s="2">
        <v>390</v>
      </c>
      <c r="J12" s="2">
        <v>630</v>
      </c>
      <c r="K12" s="6">
        <f t="shared" si="3"/>
        <v>161.53846153846155</v>
      </c>
      <c r="L12" s="2">
        <v>197</v>
      </c>
      <c r="M12" s="2">
        <v>38.630000000000003</v>
      </c>
      <c r="N12" s="6">
        <f t="shared" si="0"/>
        <v>19.609137055837564</v>
      </c>
      <c r="O12" s="2">
        <f t="shared" si="1"/>
        <v>779</v>
      </c>
      <c r="P12" s="23">
        <f t="shared" si="1"/>
        <v>668.63</v>
      </c>
      <c r="Q12" s="47">
        <f t="shared" si="4"/>
        <v>85.831835686777922</v>
      </c>
      <c r="R12" s="175"/>
      <c r="S12" s="175"/>
      <c r="T12" s="175"/>
    </row>
    <row r="13" spans="1:20" x14ac:dyDescent="0.25">
      <c r="A13" s="2">
        <v>10</v>
      </c>
      <c r="B13" s="2" t="s">
        <v>22</v>
      </c>
      <c r="C13" s="2">
        <v>419</v>
      </c>
      <c r="D13" s="2">
        <v>4</v>
      </c>
      <c r="E13" s="6">
        <f t="shared" si="2"/>
        <v>0.95465393794749409</v>
      </c>
      <c r="F13" s="2">
        <v>282</v>
      </c>
      <c r="G13" s="15">
        <v>0</v>
      </c>
      <c r="H13" s="201">
        <f t="shared" si="5"/>
        <v>0</v>
      </c>
      <c r="I13" s="2">
        <v>590</v>
      </c>
      <c r="J13" s="2">
        <v>109</v>
      </c>
      <c r="K13" s="6">
        <f t="shared" si="3"/>
        <v>18.474576271186439</v>
      </c>
      <c r="L13" s="2">
        <v>125</v>
      </c>
      <c r="M13" s="2">
        <v>167.68</v>
      </c>
      <c r="N13" s="6">
        <f t="shared" si="0"/>
        <v>134.14400000000001</v>
      </c>
      <c r="O13" s="2">
        <f t="shared" si="1"/>
        <v>1134</v>
      </c>
      <c r="P13" s="2">
        <f t="shared" si="1"/>
        <v>280.68</v>
      </c>
      <c r="Q13" s="223">
        <f t="shared" si="4"/>
        <v>24.751322751322753</v>
      </c>
      <c r="R13" s="175"/>
      <c r="S13" s="175"/>
      <c r="T13" s="175"/>
    </row>
    <row r="14" spans="1:20" x14ac:dyDescent="0.25">
      <c r="A14" s="2">
        <v>11</v>
      </c>
      <c r="B14" s="2" t="s">
        <v>23</v>
      </c>
      <c r="C14" s="2">
        <v>314</v>
      </c>
      <c r="D14" s="2">
        <v>0</v>
      </c>
      <c r="E14" s="6">
        <f t="shared" si="2"/>
        <v>0</v>
      </c>
      <c r="F14" s="2">
        <v>173</v>
      </c>
      <c r="G14" s="15">
        <v>0</v>
      </c>
      <c r="H14" s="201">
        <f t="shared" si="5"/>
        <v>0</v>
      </c>
      <c r="I14" s="2">
        <v>800</v>
      </c>
      <c r="J14" s="2">
        <v>370</v>
      </c>
      <c r="K14" s="6">
        <f t="shared" si="3"/>
        <v>46.25</v>
      </c>
      <c r="L14" s="2">
        <v>246</v>
      </c>
      <c r="M14" s="2">
        <v>0</v>
      </c>
      <c r="N14" s="6">
        <f t="shared" si="0"/>
        <v>0</v>
      </c>
      <c r="O14" s="2">
        <f t="shared" si="1"/>
        <v>1360</v>
      </c>
      <c r="P14" s="2">
        <f t="shared" si="1"/>
        <v>370</v>
      </c>
      <c r="Q14" s="6">
        <f t="shared" si="4"/>
        <v>27.205882352941174</v>
      </c>
      <c r="R14" s="175"/>
      <c r="S14" s="175"/>
      <c r="T14" s="175"/>
    </row>
    <row r="15" spans="1:20" x14ac:dyDescent="0.25">
      <c r="A15" s="2">
        <v>12</v>
      </c>
      <c r="B15" s="2" t="s">
        <v>24</v>
      </c>
      <c r="C15" s="2">
        <v>40</v>
      </c>
      <c r="D15" s="2">
        <v>0.23</v>
      </c>
      <c r="E15" s="6">
        <f t="shared" si="2"/>
        <v>0.57499999999999996</v>
      </c>
      <c r="F15" s="2">
        <v>0</v>
      </c>
      <c r="G15" s="15">
        <v>0</v>
      </c>
      <c r="H15" s="201">
        <v>0</v>
      </c>
      <c r="I15" s="2">
        <v>190</v>
      </c>
      <c r="J15" s="2">
        <v>243</v>
      </c>
      <c r="K15" s="6">
        <f t="shared" si="3"/>
        <v>127.89473684210526</v>
      </c>
      <c r="L15" s="2">
        <v>67</v>
      </c>
      <c r="M15" s="2">
        <v>0</v>
      </c>
      <c r="N15" s="6">
        <f t="shared" si="0"/>
        <v>0</v>
      </c>
      <c r="O15" s="2">
        <f t="shared" si="1"/>
        <v>297</v>
      </c>
      <c r="P15" s="2">
        <f t="shared" si="1"/>
        <v>243.23</v>
      </c>
      <c r="Q15" s="6">
        <f t="shared" si="4"/>
        <v>81.895622895622893</v>
      </c>
      <c r="R15" s="175"/>
      <c r="S15" s="175"/>
      <c r="T15" s="175"/>
    </row>
    <row r="16" spans="1:20" x14ac:dyDescent="0.25">
      <c r="A16" s="2">
        <v>13</v>
      </c>
      <c r="B16" s="2" t="s">
        <v>25</v>
      </c>
      <c r="C16" s="2">
        <v>1565</v>
      </c>
      <c r="D16" s="2">
        <v>304.35000000000002</v>
      </c>
      <c r="E16" s="6">
        <f t="shared" si="2"/>
        <v>19.447284345047926</v>
      </c>
      <c r="F16" s="2">
        <v>995</v>
      </c>
      <c r="G16" s="15">
        <v>157.85</v>
      </c>
      <c r="H16" s="201">
        <f>G16/F16*100</f>
        <v>15.8643216080402</v>
      </c>
      <c r="I16" s="2">
        <v>2300</v>
      </c>
      <c r="J16" s="2">
        <v>514</v>
      </c>
      <c r="K16" s="6">
        <f t="shared" si="3"/>
        <v>22.34782608695652</v>
      </c>
      <c r="L16" s="2">
        <v>848</v>
      </c>
      <c r="M16" s="2">
        <v>592.92999999999995</v>
      </c>
      <c r="N16" s="6">
        <f t="shared" si="0"/>
        <v>69.92099056603773</v>
      </c>
      <c r="O16" s="2">
        <f t="shared" si="1"/>
        <v>4713</v>
      </c>
      <c r="P16" s="2">
        <f t="shared" si="1"/>
        <v>1411.28</v>
      </c>
      <c r="Q16" s="6">
        <f t="shared" si="4"/>
        <v>29.944409081264588</v>
      </c>
      <c r="R16" s="175"/>
      <c r="S16" s="175"/>
      <c r="T16" s="175"/>
    </row>
    <row r="17" spans="1:20" x14ac:dyDescent="0.25">
      <c r="A17" s="2">
        <v>14</v>
      </c>
      <c r="B17" s="2" t="s">
        <v>26</v>
      </c>
      <c r="C17" s="2">
        <v>40</v>
      </c>
      <c r="D17" s="2">
        <v>0</v>
      </c>
      <c r="E17" s="6">
        <f t="shared" si="2"/>
        <v>0</v>
      </c>
      <c r="F17" s="2">
        <v>0</v>
      </c>
      <c r="G17" s="15">
        <v>0</v>
      </c>
      <c r="H17" s="201">
        <v>0</v>
      </c>
      <c r="I17" s="2">
        <v>190</v>
      </c>
      <c r="J17" s="2">
        <v>27.8</v>
      </c>
      <c r="K17" s="6">
        <f t="shared" si="3"/>
        <v>14.631578947368421</v>
      </c>
      <c r="L17" s="2">
        <v>67</v>
      </c>
      <c r="M17" s="2">
        <v>0</v>
      </c>
      <c r="N17" s="6">
        <f t="shared" si="0"/>
        <v>0</v>
      </c>
      <c r="O17" s="2">
        <f t="shared" si="1"/>
        <v>297</v>
      </c>
      <c r="P17" s="2">
        <f t="shared" si="1"/>
        <v>27.8</v>
      </c>
      <c r="Q17" s="6">
        <f t="shared" si="4"/>
        <v>9.3602693602693599</v>
      </c>
      <c r="R17" s="175"/>
      <c r="S17" s="175"/>
      <c r="T17" s="175"/>
    </row>
    <row r="18" spans="1:20" x14ac:dyDescent="0.25">
      <c r="A18" s="2">
        <v>15</v>
      </c>
      <c r="B18" s="2" t="s">
        <v>27</v>
      </c>
      <c r="C18" s="2">
        <v>27884</v>
      </c>
      <c r="D18" s="2">
        <v>15221</v>
      </c>
      <c r="E18" s="6">
        <f t="shared" si="2"/>
        <v>54.586859847941469</v>
      </c>
      <c r="F18" s="2">
        <v>22247</v>
      </c>
      <c r="G18" s="15">
        <v>5070.3900000000003</v>
      </c>
      <c r="H18" s="201">
        <f t="shared" ref="H18:H26" si="6">G18/F18*100</f>
        <v>22.791342652941971</v>
      </c>
      <c r="I18" s="2">
        <v>22340</v>
      </c>
      <c r="J18" s="2">
        <v>14006.9</v>
      </c>
      <c r="K18" s="6">
        <f t="shared" si="3"/>
        <v>62.698746642793189</v>
      </c>
      <c r="L18" s="2">
        <v>6023</v>
      </c>
      <c r="M18" s="2">
        <v>9010.2900000000009</v>
      </c>
      <c r="N18" s="6">
        <f t="shared" si="0"/>
        <v>149.59804084343352</v>
      </c>
      <c r="O18" s="2">
        <f t="shared" si="1"/>
        <v>56247</v>
      </c>
      <c r="P18" s="2">
        <f t="shared" si="1"/>
        <v>38238.19</v>
      </c>
      <c r="Q18" s="6">
        <f t="shared" si="4"/>
        <v>67.982630184720975</v>
      </c>
      <c r="R18" s="175"/>
      <c r="S18" s="175"/>
      <c r="T18" s="175"/>
    </row>
    <row r="19" spans="1:20" x14ac:dyDescent="0.25">
      <c r="A19" s="2">
        <v>16</v>
      </c>
      <c r="B19" s="2" t="s">
        <v>28</v>
      </c>
      <c r="C19" s="2">
        <v>680</v>
      </c>
      <c r="D19" s="2">
        <v>34</v>
      </c>
      <c r="E19" s="6">
        <f t="shared" si="2"/>
        <v>5</v>
      </c>
      <c r="F19" s="2">
        <v>432</v>
      </c>
      <c r="G19" s="15">
        <v>12.66</v>
      </c>
      <c r="H19" s="201">
        <f t="shared" si="6"/>
        <v>2.9305555555555558</v>
      </c>
      <c r="I19" s="2">
        <v>1200</v>
      </c>
      <c r="J19" s="2">
        <v>2544</v>
      </c>
      <c r="K19" s="6">
        <f t="shared" si="3"/>
        <v>212</v>
      </c>
      <c r="L19" s="2">
        <v>276</v>
      </c>
      <c r="M19" s="2">
        <v>491.19</v>
      </c>
      <c r="N19" s="6">
        <f t="shared" si="0"/>
        <v>177.96739130434781</v>
      </c>
      <c r="O19" s="2">
        <f t="shared" si="1"/>
        <v>2156</v>
      </c>
      <c r="P19" s="2">
        <f t="shared" si="1"/>
        <v>3069.19</v>
      </c>
      <c r="Q19" s="6">
        <f t="shared" si="4"/>
        <v>142.35575139146567</v>
      </c>
      <c r="R19" s="175"/>
      <c r="S19" s="175"/>
      <c r="T19" s="175"/>
    </row>
    <row r="20" spans="1:20" x14ac:dyDescent="0.25">
      <c r="A20" s="2">
        <v>17</v>
      </c>
      <c r="B20" s="2" t="s">
        <v>29</v>
      </c>
      <c r="C20" s="2">
        <v>2911</v>
      </c>
      <c r="D20" s="2">
        <v>374</v>
      </c>
      <c r="E20" s="6">
        <f t="shared" si="2"/>
        <v>12.847818619031262</v>
      </c>
      <c r="F20" s="2">
        <v>2023</v>
      </c>
      <c r="G20" s="15">
        <v>8.1300000000000008</v>
      </c>
      <c r="H20" s="201">
        <f t="shared" si="6"/>
        <v>0.40187839841819084</v>
      </c>
      <c r="I20" s="2">
        <v>2750</v>
      </c>
      <c r="J20" s="2">
        <v>1307</v>
      </c>
      <c r="K20" s="6">
        <f t="shared" si="3"/>
        <v>47.527272727272731</v>
      </c>
      <c r="L20" s="2">
        <v>1056</v>
      </c>
      <c r="M20" s="2">
        <v>65.91</v>
      </c>
      <c r="N20" s="6">
        <f t="shared" si="0"/>
        <v>6.2414772727272725</v>
      </c>
      <c r="O20" s="2">
        <f t="shared" si="1"/>
        <v>6717</v>
      </c>
      <c r="P20" s="2">
        <f t="shared" si="1"/>
        <v>1746.91</v>
      </c>
      <c r="Q20" s="6">
        <f t="shared" si="4"/>
        <v>26.007294923328867</v>
      </c>
      <c r="R20" s="175"/>
      <c r="S20" s="175"/>
      <c r="T20" s="175"/>
    </row>
    <row r="21" spans="1:20" x14ac:dyDescent="0.25">
      <c r="A21" s="2">
        <v>18</v>
      </c>
      <c r="B21" s="2" t="s">
        <v>30</v>
      </c>
      <c r="C21" s="2">
        <v>2093</v>
      </c>
      <c r="D21" s="2">
        <v>102</v>
      </c>
      <c r="E21" s="6">
        <f t="shared" si="2"/>
        <v>4.8733874820831344</v>
      </c>
      <c r="F21" s="2">
        <v>1615</v>
      </c>
      <c r="G21" s="15">
        <v>6.56</v>
      </c>
      <c r="H21" s="201">
        <f t="shared" si="6"/>
        <v>0.40619195046439627</v>
      </c>
      <c r="I21" s="2">
        <v>2070</v>
      </c>
      <c r="J21" s="2">
        <v>1859</v>
      </c>
      <c r="K21" s="6">
        <f t="shared" si="3"/>
        <v>89.806763285024147</v>
      </c>
      <c r="L21" s="2">
        <v>775</v>
      </c>
      <c r="M21" s="2">
        <v>1.26</v>
      </c>
      <c r="N21" s="6">
        <f t="shared" si="0"/>
        <v>0.16258064516129031</v>
      </c>
      <c r="O21" s="2">
        <f t="shared" si="1"/>
        <v>4938</v>
      </c>
      <c r="P21" s="2">
        <f t="shared" si="1"/>
        <v>1962.26</v>
      </c>
      <c r="Q21" s="6">
        <f t="shared" si="4"/>
        <v>39.737950587282299</v>
      </c>
      <c r="R21" s="175"/>
      <c r="S21" s="175"/>
      <c r="T21" s="175"/>
    </row>
    <row r="22" spans="1:20" x14ac:dyDescent="0.25">
      <c r="A22" s="2">
        <v>19</v>
      </c>
      <c r="B22" s="2" t="s">
        <v>31</v>
      </c>
      <c r="C22" s="2">
        <v>1241</v>
      </c>
      <c r="D22" s="2">
        <v>255</v>
      </c>
      <c r="E22" s="6">
        <f t="shared" si="2"/>
        <v>20.547945205479451</v>
      </c>
      <c r="F22" s="2">
        <v>1000</v>
      </c>
      <c r="G22" s="15">
        <v>0</v>
      </c>
      <c r="H22" s="201">
        <f t="shared" si="6"/>
        <v>0</v>
      </c>
      <c r="I22" s="2">
        <v>1200</v>
      </c>
      <c r="J22" s="2">
        <v>1302</v>
      </c>
      <c r="K22" s="6">
        <f t="shared" si="3"/>
        <v>108.5</v>
      </c>
      <c r="L22" s="2">
        <v>437</v>
      </c>
      <c r="M22" s="2">
        <v>20.04</v>
      </c>
      <c r="N22" s="6">
        <f t="shared" si="0"/>
        <v>4.5858123569794049</v>
      </c>
      <c r="O22" s="2">
        <f t="shared" si="1"/>
        <v>2878</v>
      </c>
      <c r="P22" s="2">
        <f t="shared" si="1"/>
        <v>1577.04</v>
      </c>
      <c r="Q22" s="6">
        <f t="shared" si="4"/>
        <v>54.79638637943016</v>
      </c>
      <c r="R22" s="175"/>
      <c r="S22" s="175"/>
      <c r="T22" s="175"/>
    </row>
    <row r="23" spans="1:20" x14ac:dyDescent="0.25">
      <c r="A23" s="2">
        <v>20</v>
      </c>
      <c r="B23" s="2" t="s">
        <v>32</v>
      </c>
      <c r="C23" s="2">
        <v>301</v>
      </c>
      <c r="D23" s="2">
        <v>41.5</v>
      </c>
      <c r="E23" s="6">
        <f t="shared" si="2"/>
        <v>13.787375415282391</v>
      </c>
      <c r="F23" s="2">
        <v>150</v>
      </c>
      <c r="G23" s="15">
        <v>0</v>
      </c>
      <c r="H23" s="201">
        <f t="shared" si="6"/>
        <v>0</v>
      </c>
      <c r="I23" s="2">
        <v>800</v>
      </c>
      <c r="J23" s="2">
        <v>589</v>
      </c>
      <c r="K23" s="6">
        <f t="shared" si="3"/>
        <v>73.625</v>
      </c>
      <c r="L23" s="2">
        <v>268</v>
      </c>
      <c r="M23" s="2">
        <v>6.64</v>
      </c>
      <c r="N23" s="6">
        <f t="shared" si="0"/>
        <v>2.4776119402985075</v>
      </c>
      <c r="O23" s="2">
        <f t="shared" si="1"/>
        <v>1369</v>
      </c>
      <c r="P23" s="2">
        <f t="shared" si="1"/>
        <v>637.14</v>
      </c>
      <c r="Q23" s="6">
        <f t="shared" si="4"/>
        <v>46.54054054054054</v>
      </c>
      <c r="R23" s="175"/>
      <c r="S23" s="175"/>
      <c r="T23" s="175"/>
    </row>
    <row r="24" spans="1:20" x14ac:dyDescent="0.25">
      <c r="A24" s="8">
        <v>21</v>
      </c>
      <c r="B24" s="2" t="s">
        <v>33</v>
      </c>
      <c r="C24" s="2">
        <v>419</v>
      </c>
      <c r="D24" s="2">
        <v>1.28</v>
      </c>
      <c r="E24" s="6">
        <f t="shared" si="2"/>
        <v>0.3054892601431981</v>
      </c>
      <c r="F24" s="2">
        <v>282</v>
      </c>
      <c r="G24" s="15">
        <v>0</v>
      </c>
      <c r="H24" s="201">
        <f t="shared" si="6"/>
        <v>0</v>
      </c>
      <c r="I24" s="2">
        <v>590</v>
      </c>
      <c r="J24" s="2">
        <v>70.02</v>
      </c>
      <c r="K24" s="6">
        <f t="shared" si="3"/>
        <v>11.867796610169492</v>
      </c>
      <c r="L24" s="2">
        <v>125</v>
      </c>
      <c r="M24" s="2">
        <v>21</v>
      </c>
      <c r="N24" s="6">
        <f t="shared" si="0"/>
        <v>16.8</v>
      </c>
      <c r="O24" s="2">
        <f t="shared" si="1"/>
        <v>1134</v>
      </c>
      <c r="P24" s="2">
        <f t="shared" si="1"/>
        <v>92.3</v>
      </c>
      <c r="Q24" s="6">
        <f t="shared" si="4"/>
        <v>8.1393298059964732</v>
      </c>
      <c r="R24" s="175"/>
      <c r="S24" s="175"/>
      <c r="T24" s="175"/>
    </row>
    <row r="25" spans="1:20" x14ac:dyDescent="0.25">
      <c r="A25" s="3" t="s">
        <v>34</v>
      </c>
      <c r="B25" s="3" t="s">
        <v>35</v>
      </c>
      <c r="C25" s="3">
        <f>SUM(C4:C24)</f>
        <v>42999</v>
      </c>
      <c r="D25" s="2">
        <v>16721.75</v>
      </c>
      <c r="E25" s="6">
        <f t="shared" si="2"/>
        <v>38.888695085932227</v>
      </c>
      <c r="F25" s="3">
        <f>SUM(F4:F24)</f>
        <v>32537</v>
      </c>
      <c r="G25" s="16">
        <v>0</v>
      </c>
      <c r="H25" s="201">
        <f t="shared" si="6"/>
        <v>0</v>
      </c>
      <c r="I25" s="3">
        <f>SUM(I4:I24)</f>
        <v>42140</v>
      </c>
      <c r="J25" s="3">
        <v>25786.17</v>
      </c>
      <c r="K25" s="7">
        <f t="shared" si="3"/>
        <v>61.19167062173706</v>
      </c>
      <c r="L25" s="3">
        <f>SUM(L4:L24)</f>
        <v>13149</v>
      </c>
      <c r="M25" s="3">
        <v>10812.160000000002</v>
      </c>
      <c r="N25" s="7">
        <f t="shared" si="0"/>
        <v>82.228002129439517</v>
      </c>
      <c r="O25" s="2">
        <f t="shared" si="1"/>
        <v>98288</v>
      </c>
      <c r="P25" s="2">
        <f t="shared" si="1"/>
        <v>53320.08</v>
      </c>
      <c r="Q25" s="6">
        <f t="shared" si="4"/>
        <v>54.24881979488849</v>
      </c>
      <c r="R25" s="175"/>
      <c r="S25" s="175"/>
      <c r="T25" s="175"/>
    </row>
    <row r="26" spans="1:20" x14ac:dyDescent="0.25">
      <c r="A26" s="2">
        <v>1</v>
      </c>
      <c r="B26" s="2" t="s">
        <v>36</v>
      </c>
      <c r="C26" s="2">
        <v>3323</v>
      </c>
      <c r="D26" s="2">
        <v>550.45000000000005</v>
      </c>
      <c r="E26" s="6">
        <f t="shared" si="2"/>
        <v>16.564851038218478</v>
      </c>
      <c r="F26" s="2">
        <v>2398</v>
      </c>
      <c r="G26" s="15">
        <v>9.5500000000000007</v>
      </c>
      <c r="H26" s="201">
        <f t="shared" si="6"/>
        <v>0.39824854045037533</v>
      </c>
      <c r="I26" s="2">
        <v>3170</v>
      </c>
      <c r="J26" s="2">
        <v>1670.9</v>
      </c>
      <c r="K26" s="6">
        <f t="shared" si="3"/>
        <v>52.709779179810724</v>
      </c>
      <c r="L26" s="2">
        <v>1056</v>
      </c>
      <c r="M26" s="2">
        <v>15.85</v>
      </c>
      <c r="N26" s="6">
        <f t="shared" si="0"/>
        <v>1.5009469696969697</v>
      </c>
      <c r="O26" s="2">
        <f t="shared" si="1"/>
        <v>7549</v>
      </c>
      <c r="P26" s="2">
        <f t="shared" si="1"/>
        <v>2237.2000000000003</v>
      </c>
      <c r="Q26" s="6">
        <f t="shared" si="4"/>
        <v>29.635713339515174</v>
      </c>
      <c r="R26" s="175"/>
      <c r="S26" s="175"/>
      <c r="T26" s="175"/>
    </row>
    <row r="27" spans="1:20" x14ac:dyDescent="0.25">
      <c r="A27" s="2">
        <v>2</v>
      </c>
      <c r="B27" s="2" t="s">
        <v>37</v>
      </c>
      <c r="C27" s="2">
        <v>74</v>
      </c>
      <c r="D27" s="2">
        <v>41.17</v>
      </c>
      <c r="E27" s="6">
        <f t="shared" si="2"/>
        <v>55.635135135135137</v>
      </c>
      <c r="F27" s="2">
        <v>0</v>
      </c>
      <c r="G27" s="15">
        <v>0</v>
      </c>
      <c r="H27" s="201">
        <v>0</v>
      </c>
      <c r="I27" s="2">
        <v>400</v>
      </c>
      <c r="J27" s="2">
        <v>457.51</v>
      </c>
      <c r="K27" s="6">
        <f t="shared" si="3"/>
        <v>114.3775</v>
      </c>
      <c r="L27" s="2">
        <v>235</v>
      </c>
      <c r="M27" s="2">
        <v>0</v>
      </c>
      <c r="N27" s="6">
        <f t="shared" si="0"/>
        <v>0</v>
      </c>
      <c r="O27" s="2">
        <f t="shared" si="1"/>
        <v>709</v>
      </c>
      <c r="P27" s="2">
        <f t="shared" si="1"/>
        <v>498.68</v>
      </c>
      <c r="Q27" s="6">
        <f t="shared" si="4"/>
        <v>70.335684062059229</v>
      </c>
      <c r="R27" s="175"/>
      <c r="S27" s="175"/>
      <c r="T27" s="175"/>
    </row>
    <row r="28" spans="1:20" x14ac:dyDescent="0.25">
      <c r="A28" s="2">
        <v>3</v>
      </c>
      <c r="B28" s="2" t="s">
        <v>38</v>
      </c>
      <c r="C28" s="2">
        <v>2011</v>
      </c>
      <c r="D28" s="2">
        <v>138.21</v>
      </c>
      <c r="E28" s="6">
        <f t="shared" si="2"/>
        <v>6.8727001491795132</v>
      </c>
      <c r="F28" s="2">
        <v>1548</v>
      </c>
      <c r="G28" s="15">
        <v>62.93</v>
      </c>
      <c r="H28" s="201">
        <f>G28/F28*100</f>
        <v>4.065245478036176</v>
      </c>
      <c r="I28" s="2">
        <v>1670</v>
      </c>
      <c r="J28" s="2">
        <v>75.91</v>
      </c>
      <c r="K28" s="6">
        <f t="shared" si="3"/>
        <v>4.545508982035928</v>
      </c>
      <c r="L28" s="2">
        <v>502</v>
      </c>
      <c r="M28" s="2">
        <v>0</v>
      </c>
      <c r="N28" s="6">
        <f t="shared" si="0"/>
        <v>0</v>
      </c>
      <c r="O28" s="2">
        <f t="shared" si="1"/>
        <v>4183</v>
      </c>
      <c r="P28" s="2">
        <f t="shared" si="1"/>
        <v>214.12</v>
      </c>
      <c r="Q28" s="6">
        <f t="shared" si="4"/>
        <v>5.1188142481472632</v>
      </c>
      <c r="R28" s="175"/>
      <c r="S28" s="175"/>
      <c r="T28" s="175"/>
    </row>
    <row r="29" spans="1:20" x14ac:dyDescent="0.25">
      <c r="A29" s="2">
        <v>4</v>
      </c>
      <c r="B29" s="2" t="s">
        <v>39</v>
      </c>
      <c r="C29" s="2">
        <v>327</v>
      </c>
      <c r="D29" s="2">
        <v>14</v>
      </c>
      <c r="E29" s="6">
        <f t="shared" si="2"/>
        <v>4.281345565749235</v>
      </c>
      <c r="F29" s="2">
        <v>250</v>
      </c>
      <c r="G29" s="15">
        <v>0</v>
      </c>
      <c r="H29" s="201">
        <f>G29/F29*100</f>
        <v>0</v>
      </c>
      <c r="I29" s="2">
        <v>390</v>
      </c>
      <c r="J29" s="2">
        <v>651</v>
      </c>
      <c r="K29" s="6">
        <f t="shared" si="3"/>
        <v>166.92307692307693</v>
      </c>
      <c r="L29" s="2">
        <v>168</v>
      </c>
      <c r="M29" s="2">
        <v>0</v>
      </c>
      <c r="N29" s="6">
        <f t="shared" si="0"/>
        <v>0</v>
      </c>
      <c r="O29" s="2">
        <f t="shared" si="1"/>
        <v>885</v>
      </c>
      <c r="P29" s="2">
        <f t="shared" si="1"/>
        <v>665</v>
      </c>
      <c r="Q29" s="6">
        <f t="shared" si="4"/>
        <v>75.141242937853107</v>
      </c>
      <c r="R29" s="175"/>
      <c r="S29" s="175"/>
      <c r="T29" s="175"/>
    </row>
    <row r="30" spans="1:20" x14ac:dyDescent="0.25">
      <c r="A30" s="2">
        <v>5</v>
      </c>
      <c r="B30" s="2" t="s">
        <v>40</v>
      </c>
      <c r="C30" s="2">
        <v>1106</v>
      </c>
      <c r="D30" s="2">
        <v>206.22</v>
      </c>
      <c r="E30" s="6">
        <f t="shared" si="2"/>
        <v>18.645569620253163</v>
      </c>
      <c r="F30" s="2">
        <v>767</v>
      </c>
      <c r="G30" s="15">
        <v>0</v>
      </c>
      <c r="H30" s="201">
        <f>G30/F30*100</f>
        <v>0</v>
      </c>
      <c r="I30" s="2">
        <v>1800</v>
      </c>
      <c r="J30" s="2">
        <v>614.91</v>
      </c>
      <c r="K30" s="6">
        <f t="shared" si="3"/>
        <v>34.161666666666662</v>
      </c>
      <c r="L30" s="2">
        <v>526</v>
      </c>
      <c r="M30" s="2">
        <v>7.93</v>
      </c>
      <c r="N30" s="6">
        <f t="shared" si="0"/>
        <v>1.5076045627376424</v>
      </c>
      <c r="O30" s="2">
        <f t="shared" si="1"/>
        <v>3432</v>
      </c>
      <c r="P30" s="2">
        <f t="shared" si="1"/>
        <v>829.06</v>
      </c>
      <c r="Q30" s="6">
        <f t="shared" si="4"/>
        <v>24.156759906759905</v>
      </c>
      <c r="R30" s="175"/>
      <c r="S30" s="175"/>
      <c r="T30" s="175"/>
    </row>
    <row r="31" spans="1:20" x14ac:dyDescent="0.25">
      <c r="A31" s="2">
        <v>6</v>
      </c>
      <c r="B31" s="2" t="s">
        <v>41</v>
      </c>
      <c r="C31" s="2">
        <v>40</v>
      </c>
      <c r="D31" s="2">
        <v>0</v>
      </c>
      <c r="E31" s="6">
        <f t="shared" si="2"/>
        <v>0</v>
      </c>
      <c r="F31" s="2">
        <v>0</v>
      </c>
      <c r="G31" s="15">
        <v>0</v>
      </c>
      <c r="H31" s="201">
        <v>0</v>
      </c>
      <c r="I31" s="2">
        <v>190</v>
      </c>
      <c r="J31" s="2">
        <v>0</v>
      </c>
      <c r="K31" s="6">
        <f t="shared" si="3"/>
        <v>0</v>
      </c>
      <c r="L31" s="2">
        <v>67</v>
      </c>
      <c r="M31" s="2">
        <v>0</v>
      </c>
      <c r="N31" s="6">
        <f t="shared" si="0"/>
        <v>0</v>
      </c>
      <c r="O31" s="2">
        <f t="shared" si="1"/>
        <v>297</v>
      </c>
      <c r="P31" s="2">
        <f t="shared" si="1"/>
        <v>0</v>
      </c>
      <c r="Q31" s="6">
        <f t="shared" si="4"/>
        <v>0</v>
      </c>
      <c r="R31" s="175"/>
      <c r="S31" s="175"/>
      <c r="T31" s="175"/>
    </row>
    <row r="32" spans="1:20" x14ac:dyDescent="0.25">
      <c r="A32" s="2">
        <v>7</v>
      </c>
      <c r="B32" s="2" t="s">
        <v>42</v>
      </c>
      <c r="C32" s="2">
        <v>40</v>
      </c>
      <c r="D32" s="2">
        <v>0</v>
      </c>
      <c r="E32" s="6">
        <f t="shared" si="2"/>
        <v>0</v>
      </c>
      <c r="F32" s="2">
        <v>0</v>
      </c>
      <c r="G32" s="15">
        <v>0</v>
      </c>
      <c r="H32" s="201">
        <v>0</v>
      </c>
      <c r="I32" s="2">
        <v>190</v>
      </c>
      <c r="J32" s="2">
        <v>0</v>
      </c>
      <c r="K32" s="6">
        <f t="shared" si="3"/>
        <v>0</v>
      </c>
      <c r="L32" s="2">
        <v>67</v>
      </c>
      <c r="M32" s="2">
        <v>0</v>
      </c>
      <c r="N32" s="6">
        <f t="shared" si="0"/>
        <v>0</v>
      </c>
      <c r="O32" s="2">
        <f t="shared" si="1"/>
        <v>297</v>
      </c>
      <c r="P32" s="2">
        <f t="shared" si="1"/>
        <v>0</v>
      </c>
      <c r="Q32" s="6">
        <f t="shared" si="4"/>
        <v>0</v>
      </c>
      <c r="R32" s="175"/>
      <c r="S32" s="175"/>
      <c r="T32" s="175"/>
    </row>
    <row r="33" spans="1:20" x14ac:dyDescent="0.25">
      <c r="A33" s="2">
        <v>8</v>
      </c>
      <c r="B33" s="2" t="s">
        <v>43</v>
      </c>
      <c r="C33" s="2">
        <v>40</v>
      </c>
      <c r="D33" s="2">
        <v>16.309999999999999</v>
      </c>
      <c r="E33" s="6">
        <f t="shared" si="2"/>
        <v>40.774999999999991</v>
      </c>
      <c r="F33" s="2">
        <v>0</v>
      </c>
      <c r="G33" s="15">
        <v>0</v>
      </c>
      <c r="H33" s="201">
        <v>0</v>
      </c>
      <c r="I33" s="2">
        <v>190</v>
      </c>
      <c r="J33" s="2">
        <v>32</v>
      </c>
      <c r="K33" s="6">
        <f t="shared" si="3"/>
        <v>16.842105263157894</v>
      </c>
      <c r="L33" s="2">
        <v>67</v>
      </c>
      <c r="M33" s="2">
        <v>0</v>
      </c>
      <c r="N33" s="6">
        <f t="shared" si="0"/>
        <v>0</v>
      </c>
      <c r="O33" s="2">
        <f t="shared" si="1"/>
        <v>297</v>
      </c>
      <c r="P33" s="2">
        <f t="shared" si="1"/>
        <v>48.31</v>
      </c>
      <c r="Q33" s="6">
        <f t="shared" si="4"/>
        <v>16.265993265993266</v>
      </c>
      <c r="R33" s="175"/>
      <c r="S33" s="175"/>
      <c r="T33" s="175"/>
    </row>
    <row r="34" spans="1:20" x14ac:dyDescent="0.25">
      <c r="A34" s="3">
        <v>9</v>
      </c>
      <c r="B34" s="2" t="s">
        <v>44</v>
      </c>
      <c r="C34" s="2">
        <v>40</v>
      </c>
      <c r="D34" s="2">
        <v>286.05</v>
      </c>
      <c r="E34" s="6">
        <f t="shared" si="2"/>
        <v>715.125</v>
      </c>
      <c r="F34" s="42">
        <v>0</v>
      </c>
      <c r="G34" s="15">
        <v>0</v>
      </c>
      <c r="H34" s="201">
        <v>0</v>
      </c>
      <c r="I34" s="42">
        <v>190</v>
      </c>
      <c r="J34" s="42">
        <v>2737.94</v>
      </c>
      <c r="K34" s="6">
        <f t="shared" si="3"/>
        <v>1441.0210526315791</v>
      </c>
      <c r="L34" s="3">
        <v>67</v>
      </c>
      <c r="M34" s="3">
        <v>0</v>
      </c>
      <c r="N34" s="6">
        <f t="shared" si="0"/>
        <v>0</v>
      </c>
      <c r="O34" s="2">
        <f t="shared" si="1"/>
        <v>297</v>
      </c>
      <c r="P34" s="2">
        <f t="shared" si="1"/>
        <v>3023.9900000000002</v>
      </c>
      <c r="Q34" s="6">
        <f t="shared" si="4"/>
        <v>1018.1784511784512</v>
      </c>
      <c r="R34" s="175"/>
      <c r="S34" s="175"/>
      <c r="T34" s="175"/>
    </row>
    <row r="35" spans="1:20" x14ac:dyDescent="0.25">
      <c r="A35" s="2">
        <v>10</v>
      </c>
      <c r="B35" s="2" t="s">
        <v>45</v>
      </c>
      <c r="C35" s="2">
        <v>0</v>
      </c>
      <c r="D35" s="2">
        <v>0</v>
      </c>
      <c r="E35" s="6">
        <v>0</v>
      </c>
      <c r="F35" s="2">
        <v>0</v>
      </c>
      <c r="G35" s="15">
        <v>0</v>
      </c>
      <c r="H35" s="201">
        <v>0</v>
      </c>
      <c r="I35" s="2">
        <v>0</v>
      </c>
      <c r="J35" s="2">
        <v>284.89999999999998</v>
      </c>
      <c r="K35" s="6">
        <v>0</v>
      </c>
      <c r="L35" s="2">
        <v>0</v>
      </c>
      <c r="M35" s="2">
        <v>0</v>
      </c>
      <c r="N35" s="6">
        <v>0</v>
      </c>
      <c r="O35" s="2">
        <f t="shared" si="1"/>
        <v>0</v>
      </c>
      <c r="P35" s="2">
        <f t="shared" si="1"/>
        <v>284.89999999999998</v>
      </c>
      <c r="Q35" s="6"/>
      <c r="R35" s="175"/>
      <c r="S35" s="175"/>
      <c r="T35" s="175"/>
    </row>
    <row r="36" spans="1:20" x14ac:dyDescent="0.25">
      <c r="A36" s="3" t="s">
        <v>165</v>
      </c>
      <c r="B36" s="3" t="s">
        <v>35</v>
      </c>
      <c r="C36" s="3">
        <f>SUM(C26:C35)</f>
        <v>7001</v>
      </c>
      <c r="D36" s="3">
        <v>1252.4100000000001</v>
      </c>
      <c r="E36" s="7">
        <f t="shared" si="2"/>
        <v>17.889015854877876</v>
      </c>
      <c r="F36" s="3">
        <f>SUM(F26:F35)</f>
        <v>4963</v>
      </c>
      <c r="G36" s="15">
        <v>0</v>
      </c>
      <c r="H36" s="201">
        <f>G36/F36*100</f>
        <v>0</v>
      </c>
      <c r="I36" s="3">
        <f>SUM(I26:I35)</f>
        <v>8190</v>
      </c>
      <c r="J36" s="3">
        <v>6525.07</v>
      </c>
      <c r="K36" s="7">
        <f t="shared" si="3"/>
        <v>79.671184371184367</v>
      </c>
      <c r="L36" s="3">
        <f>SUM(L26:L35)</f>
        <v>2755</v>
      </c>
      <c r="M36" s="3">
        <v>23.78</v>
      </c>
      <c r="N36" s="6">
        <f t="shared" ref="N36:N43" si="7">M36/L36*100</f>
        <v>0.86315789473684212</v>
      </c>
      <c r="O36" s="2">
        <f t="shared" si="1"/>
        <v>17946</v>
      </c>
      <c r="P36" s="2">
        <f t="shared" si="1"/>
        <v>7801.2599999999993</v>
      </c>
      <c r="Q36" s="6">
        <f t="shared" si="4"/>
        <v>43.470745570043462</v>
      </c>
      <c r="R36" s="175"/>
      <c r="S36" s="175"/>
      <c r="T36" s="175"/>
    </row>
    <row r="37" spans="1:20" x14ac:dyDescent="0.25">
      <c r="A37" s="2">
        <v>1</v>
      </c>
      <c r="B37" s="2" t="s">
        <v>47</v>
      </c>
      <c r="C37" s="2">
        <v>9500</v>
      </c>
      <c r="D37" s="2">
        <v>6602</v>
      </c>
      <c r="E37" s="6">
        <f t="shared" si="2"/>
        <v>69.494736842105269</v>
      </c>
      <c r="F37" s="2">
        <v>7000</v>
      </c>
      <c r="G37" s="15">
        <v>3510.97</v>
      </c>
      <c r="H37" s="201">
        <f>G37/F37*100</f>
        <v>50.156714285714287</v>
      </c>
      <c r="I37" s="2">
        <v>20370</v>
      </c>
      <c r="J37" s="2">
        <v>11508</v>
      </c>
      <c r="K37" s="6">
        <f t="shared" si="3"/>
        <v>56.494845360824741</v>
      </c>
      <c r="L37" s="2">
        <v>6714</v>
      </c>
      <c r="M37" s="2">
        <v>148</v>
      </c>
      <c r="N37" s="6">
        <f t="shared" si="7"/>
        <v>2.2043491212392015</v>
      </c>
      <c r="O37" s="2">
        <f t="shared" si="1"/>
        <v>36584</v>
      </c>
      <c r="P37" s="2">
        <f t="shared" si="1"/>
        <v>18258</v>
      </c>
      <c r="Q37" s="6">
        <f t="shared" si="4"/>
        <v>49.907063197026027</v>
      </c>
      <c r="R37" s="175"/>
      <c r="S37" s="175"/>
      <c r="T37" s="175"/>
    </row>
    <row r="38" spans="1:20" x14ac:dyDescent="0.25">
      <c r="A38" s="3" t="s">
        <v>48</v>
      </c>
      <c r="B38" s="3" t="s">
        <v>35</v>
      </c>
      <c r="C38" s="3">
        <v>9500</v>
      </c>
      <c r="D38" s="3">
        <v>6602</v>
      </c>
      <c r="E38" s="7">
        <f t="shared" si="2"/>
        <v>69.494736842105269</v>
      </c>
      <c r="F38" s="3">
        <v>7000</v>
      </c>
      <c r="G38" s="16">
        <v>0</v>
      </c>
      <c r="H38" s="201">
        <f>G38/F38*100</f>
        <v>0</v>
      </c>
      <c r="I38" s="3">
        <v>20370</v>
      </c>
      <c r="J38" s="3">
        <v>11508</v>
      </c>
      <c r="K38" s="6">
        <f t="shared" si="3"/>
        <v>56.494845360824741</v>
      </c>
      <c r="L38" s="3">
        <v>6714</v>
      </c>
      <c r="M38" s="3">
        <v>148</v>
      </c>
      <c r="N38" s="6">
        <f t="shared" si="7"/>
        <v>2.2043491212392015</v>
      </c>
      <c r="O38" s="2">
        <f t="shared" si="1"/>
        <v>36584</v>
      </c>
      <c r="P38" s="2">
        <f t="shared" si="1"/>
        <v>18258</v>
      </c>
      <c r="Q38" s="6">
        <f t="shared" si="4"/>
        <v>49.907063197026027</v>
      </c>
      <c r="R38" s="13"/>
      <c r="S38" s="13"/>
      <c r="T38" s="13"/>
    </row>
    <row r="39" spans="1:20" x14ac:dyDescent="0.25">
      <c r="A39" s="2">
        <v>1</v>
      </c>
      <c r="B39" s="2" t="s">
        <v>49</v>
      </c>
      <c r="C39" s="2">
        <v>5946</v>
      </c>
      <c r="D39" s="2">
        <v>2935.23</v>
      </c>
      <c r="E39" s="6">
        <f t="shared" si="2"/>
        <v>49.36478304742684</v>
      </c>
      <c r="F39" s="2">
        <v>1420</v>
      </c>
      <c r="G39" s="15">
        <v>756.59</v>
      </c>
      <c r="H39" s="201">
        <f>G39/F39*100</f>
        <v>53.280985915492963</v>
      </c>
      <c r="I39" s="2">
        <v>9750</v>
      </c>
      <c r="J39" s="2">
        <v>2013.3</v>
      </c>
      <c r="K39" s="6">
        <f t="shared" si="3"/>
        <v>20.649230769230769</v>
      </c>
      <c r="L39" s="2">
        <v>3333</v>
      </c>
      <c r="M39" s="2">
        <v>344.92</v>
      </c>
      <c r="N39" s="6">
        <f t="shared" si="7"/>
        <v>10.348634863486348</v>
      </c>
      <c r="O39" s="2">
        <f t="shared" si="1"/>
        <v>19029</v>
      </c>
      <c r="P39" s="2">
        <f t="shared" si="1"/>
        <v>5293.45</v>
      </c>
      <c r="Q39" s="6">
        <f t="shared" si="4"/>
        <v>27.817804403804718</v>
      </c>
      <c r="R39" s="175"/>
      <c r="S39" s="175"/>
      <c r="T39" s="175"/>
    </row>
    <row r="40" spans="1:20" x14ac:dyDescent="0.25">
      <c r="A40" s="18">
        <v>2</v>
      </c>
      <c r="B40" s="2" t="s">
        <v>50</v>
      </c>
      <c r="C40" s="2">
        <v>118</v>
      </c>
      <c r="D40" s="2">
        <v>0</v>
      </c>
      <c r="E40" s="6">
        <f t="shared" si="2"/>
        <v>0</v>
      </c>
      <c r="F40" s="43">
        <v>40</v>
      </c>
      <c r="G40" s="19">
        <v>0</v>
      </c>
      <c r="H40" s="201">
        <f>G40/F40*100</f>
        <v>0</v>
      </c>
      <c r="I40" s="43">
        <v>400</v>
      </c>
      <c r="J40" s="43">
        <v>622.03</v>
      </c>
      <c r="K40" s="6">
        <f t="shared" si="3"/>
        <v>155.50749999999999</v>
      </c>
      <c r="L40" s="43">
        <v>150</v>
      </c>
      <c r="M40" s="18">
        <v>0</v>
      </c>
      <c r="N40" s="6">
        <f t="shared" si="7"/>
        <v>0</v>
      </c>
      <c r="O40" s="2">
        <f t="shared" si="1"/>
        <v>668</v>
      </c>
      <c r="P40" s="2">
        <f t="shared" si="1"/>
        <v>622.03</v>
      </c>
      <c r="Q40" s="6">
        <f t="shared" si="4"/>
        <v>93.118263473053887</v>
      </c>
      <c r="R40" s="175"/>
      <c r="S40" s="175"/>
      <c r="T40" s="175"/>
    </row>
    <row r="41" spans="1:20" x14ac:dyDescent="0.25">
      <c r="A41" s="20">
        <v>3</v>
      </c>
      <c r="B41" s="2" t="s">
        <v>51</v>
      </c>
      <c r="C41" s="2">
        <v>318</v>
      </c>
      <c r="D41" s="2">
        <v>0</v>
      </c>
      <c r="E41" s="6">
        <f t="shared" si="2"/>
        <v>0</v>
      </c>
      <c r="F41" s="20">
        <v>0</v>
      </c>
      <c r="G41" s="20">
        <v>0</v>
      </c>
      <c r="H41" s="20">
        <v>0</v>
      </c>
      <c r="I41" s="20">
        <v>750</v>
      </c>
      <c r="J41" s="21">
        <v>0</v>
      </c>
      <c r="K41" s="52">
        <f t="shared" si="3"/>
        <v>0</v>
      </c>
      <c r="L41" s="20">
        <v>268</v>
      </c>
      <c r="M41" s="20">
        <v>593.57000000000005</v>
      </c>
      <c r="N41" s="6">
        <f t="shared" si="7"/>
        <v>221.48134328358208</v>
      </c>
      <c r="O41" s="2">
        <f t="shared" si="1"/>
        <v>1336</v>
      </c>
      <c r="P41" s="2">
        <f t="shared" si="1"/>
        <v>593.57000000000005</v>
      </c>
      <c r="Q41" s="6">
        <f t="shared" si="4"/>
        <v>44.428892215568865</v>
      </c>
      <c r="R41" s="175"/>
      <c r="S41" s="175"/>
      <c r="T41" s="175"/>
    </row>
    <row r="42" spans="1:20" x14ac:dyDescent="0.25">
      <c r="A42" s="20">
        <v>4</v>
      </c>
      <c r="B42" s="17" t="s">
        <v>52</v>
      </c>
      <c r="C42" s="17">
        <v>118</v>
      </c>
      <c r="D42" s="17">
        <v>0</v>
      </c>
      <c r="E42" s="6">
        <f t="shared" si="2"/>
        <v>0</v>
      </c>
      <c r="F42" s="20">
        <v>40</v>
      </c>
      <c r="G42" s="34">
        <v>0</v>
      </c>
      <c r="H42" s="201">
        <f>G42/F42*100</f>
        <v>0</v>
      </c>
      <c r="I42" s="20">
        <v>400</v>
      </c>
      <c r="J42" s="21">
        <v>0</v>
      </c>
      <c r="K42" s="52">
        <f t="shared" si="3"/>
        <v>0</v>
      </c>
      <c r="L42" s="20">
        <v>131</v>
      </c>
      <c r="M42" s="20">
        <v>0</v>
      </c>
      <c r="N42" s="6">
        <f t="shared" si="7"/>
        <v>0</v>
      </c>
      <c r="O42" s="2">
        <f t="shared" si="1"/>
        <v>649</v>
      </c>
      <c r="P42" s="2">
        <f t="shared" si="1"/>
        <v>0</v>
      </c>
      <c r="Q42" s="6">
        <f t="shared" si="4"/>
        <v>0</v>
      </c>
      <c r="R42" s="175"/>
      <c r="S42" s="175"/>
      <c r="T42" s="175"/>
    </row>
    <row r="43" spans="1:20" x14ac:dyDescent="0.25">
      <c r="A43" s="30" t="s">
        <v>853</v>
      </c>
      <c r="B43" s="18" t="s">
        <v>35</v>
      </c>
      <c r="C43" s="18">
        <f>SUM(C39:C42)</f>
        <v>6500</v>
      </c>
      <c r="D43" s="18">
        <v>2935.23</v>
      </c>
      <c r="E43" s="40">
        <f t="shared" si="2"/>
        <v>45.157384615384615</v>
      </c>
      <c r="F43" s="30">
        <f>SUM(F39:F42)</f>
        <v>1500</v>
      </c>
      <c r="G43" s="198">
        <v>0</v>
      </c>
      <c r="H43" s="201">
        <f>G43/F43*100</f>
        <v>0</v>
      </c>
      <c r="I43" s="30">
        <f>SUM(I39:I42)</f>
        <v>11300</v>
      </c>
      <c r="J43" s="30">
        <v>2635.33</v>
      </c>
      <c r="K43" s="53">
        <f t="shared" si="3"/>
        <v>23.321504424778759</v>
      </c>
      <c r="L43" s="22">
        <f>SUM(L39:L42)</f>
        <v>3882</v>
      </c>
      <c r="M43" s="45">
        <v>938.49</v>
      </c>
      <c r="N43" s="6">
        <f t="shared" si="7"/>
        <v>24.175425038639879</v>
      </c>
      <c r="O43" s="2">
        <f t="shared" si="1"/>
        <v>21682</v>
      </c>
      <c r="P43" s="2">
        <f t="shared" si="1"/>
        <v>6509.0499999999993</v>
      </c>
      <c r="Q43" s="6">
        <f t="shared" si="4"/>
        <v>30.020523936906184</v>
      </c>
      <c r="R43" s="175"/>
      <c r="S43" s="175"/>
      <c r="T43" s="175"/>
    </row>
    <row r="44" spans="1:20" x14ac:dyDescent="0.25">
      <c r="A44" s="20"/>
      <c r="B44" s="21" t="s">
        <v>86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81">
        <v>1209.25</v>
      </c>
      <c r="K44" s="54">
        <v>0</v>
      </c>
      <c r="L44" s="20">
        <v>0</v>
      </c>
      <c r="M44" s="20">
        <v>0</v>
      </c>
      <c r="N44" s="20">
        <v>0</v>
      </c>
      <c r="O44" s="2">
        <f t="shared" si="1"/>
        <v>0</v>
      </c>
      <c r="P44" s="2">
        <f t="shared" si="1"/>
        <v>1209.25</v>
      </c>
      <c r="Q44" s="6"/>
      <c r="R44" s="175"/>
      <c r="S44" s="175"/>
      <c r="T44" s="175"/>
    </row>
    <row r="45" spans="1:20" x14ac:dyDescent="0.25">
      <c r="A45" s="48"/>
      <c r="B45" s="21" t="s">
        <v>87</v>
      </c>
      <c r="C45" s="20">
        <v>0</v>
      </c>
      <c r="D45" s="20">
        <v>10194.32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48">
        <v>0</v>
      </c>
      <c r="K45" s="54">
        <v>0</v>
      </c>
      <c r="L45" s="20">
        <v>0</v>
      </c>
      <c r="M45" s="20">
        <v>0</v>
      </c>
      <c r="N45" s="20">
        <v>0</v>
      </c>
      <c r="O45" s="2">
        <f t="shared" si="1"/>
        <v>0</v>
      </c>
      <c r="P45" s="2">
        <f t="shared" si="1"/>
        <v>10194.32</v>
      </c>
      <c r="Q45" s="6"/>
      <c r="R45" s="177"/>
      <c r="S45" s="177"/>
      <c r="T45" s="177"/>
    </row>
    <row r="46" spans="1:20" x14ac:dyDescent="0.25">
      <c r="A46" s="22" t="s">
        <v>53</v>
      </c>
      <c r="B46" s="36" t="s">
        <v>35</v>
      </c>
      <c r="C46" s="22">
        <f>C25+C36+C38+C43</f>
        <v>66000</v>
      </c>
      <c r="D46" s="22">
        <f>D25+D36+D38+D43+D45</f>
        <v>37705.71</v>
      </c>
      <c r="E46" s="47">
        <f t="shared" si="2"/>
        <v>57.129863636363631</v>
      </c>
      <c r="F46" s="49">
        <f>F25+F36+F38+F43</f>
        <v>46000</v>
      </c>
      <c r="G46" s="199">
        <f>SUM(G4:G45)</f>
        <v>9693.2200000000012</v>
      </c>
      <c r="H46" s="201">
        <f>G46/F46*100</f>
        <v>21.072217391304353</v>
      </c>
      <c r="I46" s="49">
        <f>I25+I36+I38+I43</f>
        <v>82000</v>
      </c>
      <c r="J46" s="49">
        <f>J25+J36+J38+J43+J44</f>
        <v>47663.82</v>
      </c>
      <c r="K46" s="55">
        <f>J46/I46*100</f>
        <v>58.126609756097558</v>
      </c>
      <c r="L46" s="20">
        <f>L25+L36+L38+L43</f>
        <v>26500</v>
      </c>
      <c r="M46" s="48">
        <f>M25+M36+M38+M43</f>
        <v>11922.430000000002</v>
      </c>
      <c r="N46" s="6">
        <f>M46/L46*100</f>
        <v>44.990301886792459</v>
      </c>
      <c r="O46" s="48">
        <f>O25+O36+O38+O43</f>
        <v>174500</v>
      </c>
      <c r="P46" s="2">
        <f>D46+J46+M46</f>
        <v>97291.96</v>
      </c>
      <c r="Q46" s="6">
        <f t="shared" si="4"/>
        <v>55.754704871060177</v>
      </c>
      <c r="R46" s="175"/>
      <c r="S46" s="175"/>
      <c r="T46" s="175"/>
    </row>
  </sheetData>
  <mergeCells count="2">
    <mergeCell ref="A1:Q1"/>
    <mergeCell ref="A2:T2"/>
  </mergeCells>
  <pageMargins left="0.7" right="0.7" top="0.75" bottom="0.75" header="0.3" footer="0.3"/>
  <pageSetup scale="105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16" workbookViewId="0">
      <selection activeCell="L27" sqref="L27"/>
    </sheetView>
  </sheetViews>
  <sheetFormatPr defaultRowHeight="15" x14ac:dyDescent="0.25"/>
  <cols>
    <col min="1" max="1" width="7.28515625" bestFit="1" customWidth="1"/>
    <col min="2" max="2" width="10.28515625" bestFit="1" customWidth="1"/>
    <col min="3" max="3" width="6" bestFit="1" customWidth="1"/>
    <col min="4" max="4" width="9.7109375" bestFit="1" customWidth="1"/>
    <col min="5" max="5" width="10.85546875" customWidth="1"/>
    <col min="6" max="6" width="10.42578125" customWidth="1"/>
    <col min="7" max="7" width="10.7109375" customWidth="1"/>
    <col min="8" max="8" width="11.28515625" customWidth="1"/>
    <col min="9" max="9" width="7.5703125" bestFit="1" customWidth="1"/>
    <col min="10" max="10" width="8.7109375" bestFit="1" customWidth="1"/>
    <col min="11" max="11" width="9.28515625" bestFit="1" customWidth="1"/>
  </cols>
  <sheetData>
    <row r="1" spans="1:24" ht="15.75" x14ac:dyDescent="0.25">
      <c r="A1" s="257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148"/>
      <c r="M1" s="148"/>
      <c r="N1" s="257"/>
      <c r="O1" s="258"/>
      <c r="P1" s="258"/>
      <c r="Q1" s="258"/>
      <c r="R1" s="258"/>
      <c r="S1" s="258"/>
      <c r="T1" s="258"/>
      <c r="U1" s="258"/>
      <c r="V1" s="258"/>
      <c r="W1" s="258"/>
      <c r="X1" s="258"/>
    </row>
    <row r="2" spans="1:24" x14ac:dyDescent="0.25">
      <c r="A2" s="259" t="s">
        <v>129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148"/>
      <c r="M2" s="148"/>
      <c r="N2" s="261"/>
      <c r="O2" s="258"/>
      <c r="P2" s="258"/>
      <c r="Q2" s="258"/>
      <c r="R2" s="258"/>
      <c r="S2" s="258"/>
      <c r="T2" s="258"/>
      <c r="U2" s="258"/>
      <c r="V2" s="258"/>
      <c r="W2" s="258"/>
      <c r="X2" s="258"/>
    </row>
    <row r="3" spans="1:24" x14ac:dyDescent="0.25">
      <c r="A3" s="259" t="s">
        <v>56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148"/>
      <c r="M3" s="148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</row>
    <row r="4" spans="1:24" ht="25.5" x14ac:dyDescent="0.25">
      <c r="A4" s="204" t="s">
        <v>1</v>
      </c>
      <c r="B4" s="205" t="s">
        <v>2</v>
      </c>
      <c r="C4" s="204" t="s">
        <v>849</v>
      </c>
      <c r="D4" s="204" t="s">
        <v>131</v>
      </c>
      <c r="E4" s="204" t="s">
        <v>132</v>
      </c>
      <c r="F4" s="204" t="s">
        <v>133</v>
      </c>
      <c r="G4" s="204" t="s">
        <v>134</v>
      </c>
      <c r="H4" s="204" t="s">
        <v>135</v>
      </c>
      <c r="I4" s="204" t="s">
        <v>136</v>
      </c>
      <c r="J4" s="204" t="s">
        <v>137</v>
      </c>
      <c r="K4" s="204" t="s">
        <v>138</v>
      </c>
      <c r="L4" s="148"/>
      <c r="M4" s="148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1:24" x14ac:dyDescent="0.25">
      <c r="A5" s="42">
        <v>1</v>
      </c>
      <c r="B5" s="206" t="s">
        <v>13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148"/>
      <c r="M5" s="148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24" x14ac:dyDescent="0.25">
      <c r="A6" s="42">
        <v>2</v>
      </c>
      <c r="B6" s="206" t="s">
        <v>14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148"/>
      <c r="M6" s="148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1:24" x14ac:dyDescent="0.25">
      <c r="A7" s="42">
        <v>3</v>
      </c>
      <c r="B7" s="206" t="s">
        <v>17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148"/>
      <c r="M7" s="148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x14ac:dyDescent="0.25">
      <c r="A8" s="42">
        <v>4</v>
      </c>
      <c r="B8" s="206" t="s">
        <v>18</v>
      </c>
      <c r="C8" s="207">
        <v>10</v>
      </c>
      <c r="D8" s="20">
        <v>12</v>
      </c>
      <c r="E8" s="20">
        <v>12</v>
      </c>
      <c r="F8" s="20">
        <v>15.38</v>
      </c>
      <c r="G8" s="20">
        <v>12</v>
      </c>
      <c r="H8" s="20">
        <v>15.38</v>
      </c>
      <c r="I8" s="20">
        <v>0</v>
      </c>
      <c r="J8" s="20">
        <v>0</v>
      </c>
      <c r="K8" s="20">
        <v>0</v>
      </c>
      <c r="L8" s="148"/>
      <c r="M8" s="148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x14ac:dyDescent="0.25">
      <c r="A9" s="42">
        <v>5</v>
      </c>
      <c r="B9" s="206" t="s">
        <v>19</v>
      </c>
      <c r="C9" s="42">
        <v>0</v>
      </c>
      <c r="D9" s="42">
        <v>3</v>
      </c>
      <c r="E9" s="42">
        <v>3</v>
      </c>
      <c r="F9" s="42">
        <v>3</v>
      </c>
      <c r="G9" s="42">
        <v>3</v>
      </c>
      <c r="H9" s="42">
        <v>3</v>
      </c>
      <c r="I9" s="42">
        <v>0</v>
      </c>
      <c r="J9" s="42">
        <v>0</v>
      </c>
      <c r="K9" s="42">
        <v>0</v>
      </c>
      <c r="L9" s="148"/>
      <c r="M9" s="148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</row>
    <row r="10" spans="1:24" x14ac:dyDescent="0.25">
      <c r="A10" s="42">
        <v>6</v>
      </c>
      <c r="B10" s="206" t="s">
        <v>21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148"/>
      <c r="M10" s="148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</row>
    <row r="11" spans="1:24" x14ac:dyDescent="0.25">
      <c r="A11" s="42">
        <v>7</v>
      </c>
      <c r="B11" s="206" t="s">
        <v>22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148"/>
      <c r="M11" s="148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</row>
    <row r="12" spans="1:24" x14ac:dyDescent="0.25">
      <c r="A12" s="42">
        <v>8</v>
      </c>
      <c r="B12" s="206" t="s">
        <v>23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148"/>
      <c r="M12" s="148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</row>
    <row r="13" spans="1:24" x14ac:dyDescent="0.25">
      <c r="A13" s="42">
        <v>9</v>
      </c>
      <c r="B13" s="206" t="s">
        <v>24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148"/>
      <c r="M13" s="148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</row>
    <row r="14" spans="1:24" x14ac:dyDescent="0.25">
      <c r="A14" s="42">
        <v>10</v>
      </c>
      <c r="B14" s="206" t="s">
        <v>25</v>
      </c>
      <c r="C14" s="207">
        <v>0</v>
      </c>
      <c r="D14" s="20">
        <v>5</v>
      </c>
      <c r="E14" s="20">
        <v>1</v>
      </c>
      <c r="F14" s="20">
        <v>0.2</v>
      </c>
      <c r="G14" s="20">
        <v>1</v>
      </c>
      <c r="H14" s="20">
        <v>0.2</v>
      </c>
      <c r="I14" s="20">
        <v>4</v>
      </c>
      <c r="J14" s="20">
        <v>4</v>
      </c>
      <c r="K14" s="20">
        <v>0</v>
      </c>
      <c r="L14" s="148"/>
      <c r="M14" s="148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</row>
    <row r="15" spans="1:24" x14ac:dyDescent="0.25">
      <c r="A15" s="42">
        <v>11</v>
      </c>
      <c r="B15" s="206" t="s">
        <v>26</v>
      </c>
      <c r="C15" s="207">
        <v>0</v>
      </c>
      <c r="D15" s="208">
        <v>0</v>
      </c>
      <c r="E15" s="208">
        <v>0</v>
      </c>
      <c r="F15" s="208">
        <v>0</v>
      </c>
      <c r="G15" s="208">
        <v>0</v>
      </c>
      <c r="H15" s="208">
        <v>0</v>
      </c>
      <c r="I15" s="208">
        <v>0</v>
      </c>
      <c r="J15" s="208">
        <v>0</v>
      </c>
      <c r="K15" s="208">
        <v>0</v>
      </c>
      <c r="L15" s="148"/>
      <c r="M15" s="148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</row>
    <row r="16" spans="1:24" x14ac:dyDescent="0.25">
      <c r="A16" s="42">
        <v>12</v>
      </c>
      <c r="B16" s="206" t="s">
        <v>27</v>
      </c>
      <c r="C16" s="207">
        <v>168</v>
      </c>
      <c r="D16" s="20">
        <v>63</v>
      </c>
      <c r="E16" s="20">
        <v>18</v>
      </c>
      <c r="F16" s="20">
        <v>9.0500000000000007</v>
      </c>
      <c r="G16" s="20">
        <v>5</v>
      </c>
      <c r="H16" s="20">
        <v>8.5500000000000007</v>
      </c>
      <c r="I16" s="20">
        <v>45</v>
      </c>
      <c r="J16" s="20">
        <v>45</v>
      </c>
      <c r="K16" s="20">
        <v>0</v>
      </c>
      <c r="L16" s="148"/>
      <c r="M16" s="148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</row>
    <row r="17" spans="1:24" x14ac:dyDescent="0.25">
      <c r="A17" s="42">
        <v>13</v>
      </c>
      <c r="B17" s="206" t="s">
        <v>29</v>
      </c>
      <c r="C17" s="42">
        <v>4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148"/>
      <c r="M17" s="148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</row>
    <row r="18" spans="1:24" x14ac:dyDescent="0.25">
      <c r="A18" s="43">
        <v>14</v>
      </c>
      <c r="B18" s="209" t="s">
        <v>30</v>
      </c>
      <c r="C18" s="210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148"/>
      <c r="M18" s="148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</row>
    <row r="19" spans="1:24" x14ac:dyDescent="0.25">
      <c r="A19" s="208">
        <v>15</v>
      </c>
      <c r="B19" s="211" t="s">
        <v>31</v>
      </c>
      <c r="C19" s="208"/>
      <c r="D19" s="208">
        <v>1</v>
      </c>
      <c r="E19" s="208">
        <v>1</v>
      </c>
      <c r="F19" s="208">
        <v>0.49</v>
      </c>
      <c r="G19" s="208">
        <v>0</v>
      </c>
      <c r="H19" s="208">
        <v>0</v>
      </c>
      <c r="I19" s="208">
        <v>0</v>
      </c>
      <c r="J19" s="208">
        <v>0</v>
      </c>
      <c r="K19" s="208">
        <v>0</v>
      </c>
      <c r="L19" s="148"/>
      <c r="M19" s="148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</row>
    <row r="20" spans="1:24" x14ac:dyDescent="0.25">
      <c r="A20" s="208">
        <v>16</v>
      </c>
      <c r="B20" s="211" t="s">
        <v>33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148"/>
      <c r="M20" s="148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</row>
    <row r="21" spans="1:24" x14ac:dyDescent="0.25">
      <c r="A21" s="212" t="s">
        <v>34</v>
      </c>
      <c r="B21" s="213" t="s">
        <v>35</v>
      </c>
      <c r="C21" s="214">
        <f t="shared" ref="C21:K21" si="0">SUM(C6:C20)</f>
        <v>182</v>
      </c>
      <c r="D21" s="215">
        <f t="shared" si="0"/>
        <v>84</v>
      </c>
      <c r="E21" s="215">
        <f t="shared" si="0"/>
        <v>35</v>
      </c>
      <c r="F21" s="215">
        <f t="shared" si="0"/>
        <v>28.12</v>
      </c>
      <c r="G21" s="215">
        <f t="shared" si="0"/>
        <v>21</v>
      </c>
      <c r="H21" s="215">
        <f t="shared" si="0"/>
        <v>27.130000000000003</v>
      </c>
      <c r="I21" s="215">
        <f t="shared" si="0"/>
        <v>49</v>
      </c>
      <c r="J21" s="215">
        <f t="shared" si="0"/>
        <v>49</v>
      </c>
      <c r="K21" s="215">
        <f t="shared" si="0"/>
        <v>0</v>
      </c>
      <c r="L21" s="148"/>
      <c r="M21" s="148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</row>
    <row r="22" spans="1:24" x14ac:dyDescent="0.25">
      <c r="A22" s="212">
        <v>1</v>
      </c>
      <c r="B22" s="216" t="s">
        <v>850</v>
      </c>
      <c r="C22" s="214">
        <v>0</v>
      </c>
      <c r="D22" s="215">
        <v>3</v>
      </c>
      <c r="E22" s="215">
        <v>3</v>
      </c>
      <c r="F22" s="215">
        <v>1.55</v>
      </c>
      <c r="G22" s="215">
        <v>0</v>
      </c>
      <c r="H22" s="215">
        <v>0</v>
      </c>
      <c r="I22" s="215">
        <v>0</v>
      </c>
      <c r="J22" s="215">
        <v>0</v>
      </c>
      <c r="K22" s="215">
        <v>0</v>
      </c>
      <c r="L22" s="148"/>
      <c r="M22" s="148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</row>
    <row r="23" spans="1:24" x14ac:dyDescent="0.25">
      <c r="A23" s="42">
        <v>2</v>
      </c>
      <c r="B23" s="206" t="s">
        <v>36</v>
      </c>
      <c r="C23" s="207">
        <v>0</v>
      </c>
      <c r="D23" s="208">
        <v>1</v>
      </c>
      <c r="E23" s="208">
        <v>1</v>
      </c>
      <c r="F23" s="208">
        <v>0.5</v>
      </c>
      <c r="G23" s="208">
        <v>1</v>
      </c>
      <c r="H23" s="208">
        <v>0.5</v>
      </c>
      <c r="I23" s="208">
        <v>0</v>
      </c>
      <c r="J23" s="217">
        <v>0</v>
      </c>
      <c r="K23" s="208">
        <v>0</v>
      </c>
      <c r="L23" s="148"/>
      <c r="M23" s="148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</row>
    <row r="24" spans="1:24" x14ac:dyDescent="0.25">
      <c r="A24" s="42">
        <v>3</v>
      </c>
      <c r="B24" s="206" t="s">
        <v>44</v>
      </c>
      <c r="C24" s="207">
        <v>0</v>
      </c>
      <c r="D24" s="207">
        <v>0</v>
      </c>
      <c r="E24" s="207">
        <v>0</v>
      </c>
      <c r="F24" s="207">
        <v>0</v>
      </c>
      <c r="G24" s="207">
        <v>0</v>
      </c>
      <c r="H24" s="207">
        <v>0</v>
      </c>
      <c r="I24" s="207">
        <v>0</v>
      </c>
      <c r="J24" s="207">
        <v>0</v>
      </c>
      <c r="K24" s="208">
        <v>0</v>
      </c>
      <c r="L24" s="148"/>
      <c r="M24" s="148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</row>
    <row r="25" spans="1:24" x14ac:dyDescent="0.25">
      <c r="A25" s="3" t="s">
        <v>46</v>
      </c>
      <c r="B25" s="63" t="s">
        <v>35</v>
      </c>
      <c r="C25" s="26">
        <f t="shared" ref="C25:K25" si="1">SUM(C22:C24)</f>
        <v>0</v>
      </c>
      <c r="D25" s="207">
        <f t="shared" si="1"/>
        <v>4</v>
      </c>
      <c r="E25" s="207">
        <f t="shared" si="1"/>
        <v>4</v>
      </c>
      <c r="F25" s="207">
        <f t="shared" si="1"/>
        <v>2.0499999999999998</v>
      </c>
      <c r="G25" s="207">
        <f t="shared" si="1"/>
        <v>1</v>
      </c>
      <c r="H25" s="207">
        <f t="shared" si="1"/>
        <v>0.5</v>
      </c>
      <c r="I25" s="207">
        <f t="shared" si="1"/>
        <v>0</v>
      </c>
      <c r="J25" s="207">
        <f t="shared" si="1"/>
        <v>0</v>
      </c>
      <c r="K25" s="208">
        <f t="shared" si="1"/>
        <v>0</v>
      </c>
      <c r="L25" s="148"/>
      <c r="M25" s="148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</row>
    <row r="26" spans="1:24" x14ac:dyDescent="0.25">
      <c r="A26" s="42">
        <v>1</v>
      </c>
      <c r="B26" s="206" t="s">
        <v>47</v>
      </c>
      <c r="C26" s="207">
        <v>504</v>
      </c>
      <c r="D26" s="20">
        <v>303</v>
      </c>
      <c r="E26" s="20">
        <v>214</v>
      </c>
      <c r="F26" s="20">
        <v>134.96</v>
      </c>
      <c r="G26" s="20">
        <v>214</v>
      </c>
      <c r="H26" s="20">
        <v>134.06</v>
      </c>
      <c r="I26" s="20">
        <v>89</v>
      </c>
      <c r="J26" s="20">
        <v>89</v>
      </c>
      <c r="K26" s="20">
        <v>0</v>
      </c>
      <c r="L26" s="148"/>
      <c r="M26" s="148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</row>
    <row r="27" spans="1:24" x14ac:dyDescent="0.25">
      <c r="A27" s="3" t="s">
        <v>48</v>
      </c>
      <c r="B27" s="63" t="s">
        <v>35</v>
      </c>
      <c r="C27" s="26">
        <f t="shared" ref="C27:K27" si="2">SUM(C26)</f>
        <v>504</v>
      </c>
      <c r="D27" s="173">
        <f t="shared" si="2"/>
        <v>303</v>
      </c>
      <c r="E27" s="173">
        <f t="shared" si="2"/>
        <v>214</v>
      </c>
      <c r="F27" s="173">
        <f t="shared" si="2"/>
        <v>134.96</v>
      </c>
      <c r="G27" s="173">
        <f t="shared" si="2"/>
        <v>214</v>
      </c>
      <c r="H27" s="173">
        <f t="shared" si="2"/>
        <v>134.06</v>
      </c>
      <c r="I27" s="173">
        <f t="shared" si="2"/>
        <v>89</v>
      </c>
      <c r="J27" s="173">
        <f t="shared" si="2"/>
        <v>89</v>
      </c>
      <c r="K27" s="173">
        <f t="shared" si="2"/>
        <v>0</v>
      </c>
      <c r="L27" s="148"/>
      <c r="M27" s="148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</row>
    <row r="28" spans="1:24" x14ac:dyDescent="0.25">
      <c r="A28" s="42">
        <v>1</v>
      </c>
      <c r="B28" s="206" t="s">
        <v>49</v>
      </c>
      <c r="C28" s="207">
        <v>133</v>
      </c>
      <c r="D28" s="20">
        <v>97</v>
      </c>
      <c r="E28" s="20">
        <v>29</v>
      </c>
      <c r="F28" s="20">
        <v>19.75</v>
      </c>
      <c r="G28" s="20">
        <v>27</v>
      </c>
      <c r="H28" s="20">
        <v>17.399999999999999</v>
      </c>
      <c r="I28" s="20">
        <v>69</v>
      </c>
      <c r="J28" s="20">
        <v>69</v>
      </c>
      <c r="K28" s="20">
        <v>0</v>
      </c>
      <c r="L28" s="148"/>
      <c r="M28" s="148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</row>
    <row r="29" spans="1:24" x14ac:dyDescent="0.25">
      <c r="A29" s="3" t="s">
        <v>53</v>
      </c>
      <c r="B29" s="63" t="s">
        <v>35</v>
      </c>
      <c r="C29" s="26">
        <v>819</v>
      </c>
      <c r="D29" s="173">
        <v>488</v>
      </c>
      <c r="E29" s="173">
        <v>282</v>
      </c>
      <c r="F29" s="173">
        <v>184.88</v>
      </c>
      <c r="G29" s="173">
        <v>263</v>
      </c>
      <c r="H29" s="173">
        <v>179.09</v>
      </c>
      <c r="I29" s="173">
        <v>207</v>
      </c>
      <c r="J29" s="173">
        <v>207</v>
      </c>
      <c r="K29" s="173">
        <v>0</v>
      </c>
      <c r="L29" s="148"/>
      <c r="M29" s="148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</row>
    <row r="30" spans="1:24" x14ac:dyDescent="0.25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148"/>
      <c r="M30" s="148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</row>
    <row r="31" spans="1:24" x14ac:dyDescent="0.25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8"/>
      <c r="M31" s="148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</row>
    <row r="32" spans="1:24" x14ac:dyDescent="0.25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</row>
    <row r="33" spans="14:24" x14ac:dyDescent="0.25"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</row>
  </sheetData>
  <mergeCells count="5">
    <mergeCell ref="A1:K1"/>
    <mergeCell ref="A2:K2"/>
    <mergeCell ref="N1:X1"/>
    <mergeCell ref="N2:X2"/>
    <mergeCell ref="A3:K3"/>
  </mergeCells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25" workbookViewId="0">
      <selection activeCell="M48" sqref="M48"/>
    </sheetView>
  </sheetViews>
  <sheetFormatPr defaultRowHeight="15" x14ac:dyDescent="0.25"/>
  <cols>
    <col min="4" max="4" width="10.85546875" customWidth="1"/>
    <col min="5" max="5" width="10.7109375" customWidth="1"/>
    <col min="6" max="6" width="11" customWidth="1"/>
    <col min="7" max="7" width="9.85546875" customWidth="1"/>
    <col min="8" max="8" width="10.140625" customWidth="1"/>
    <col min="10" max="10" width="10.42578125" customWidth="1"/>
  </cols>
  <sheetData>
    <row r="1" spans="1:16" x14ac:dyDescent="0.25">
      <c r="A1" s="243" t="s">
        <v>139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6" ht="45" x14ac:dyDescent="0.25">
      <c r="A3" s="1" t="s">
        <v>1</v>
      </c>
      <c r="B3" s="1" t="s">
        <v>2</v>
      </c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</row>
    <row r="4" spans="1:16" x14ac:dyDescent="0.25">
      <c r="A4" s="2">
        <v>1</v>
      </c>
      <c r="B4" s="2" t="s">
        <v>13</v>
      </c>
      <c r="C4" s="2">
        <v>5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</row>
    <row r="5" spans="1:16" x14ac:dyDescent="0.25">
      <c r="A5" s="2">
        <v>2</v>
      </c>
      <c r="B5" s="2" t="s">
        <v>14</v>
      </c>
      <c r="C5" s="2">
        <v>5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</row>
    <row r="6" spans="1:16" x14ac:dyDescent="0.25">
      <c r="A6" s="2">
        <v>3</v>
      </c>
      <c r="B6" s="2" t="s">
        <v>15</v>
      </c>
      <c r="C6" s="2">
        <v>5</v>
      </c>
      <c r="D6" s="2">
        <v>1</v>
      </c>
      <c r="E6" s="2">
        <v>1</v>
      </c>
      <c r="F6" s="2">
        <v>4.93</v>
      </c>
      <c r="G6" s="2">
        <v>1</v>
      </c>
      <c r="H6" s="2">
        <v>4.16</v>
      </c>
      <c r="I6" s="2">
        <v>0</v>
      </c>
      <c r="J6" s="2">
        <v>0</v>
      </c>
      <c r="K6" s="2">
        <v>0</v>
      </c>
      <c r="P6" t="s">
        <v>403</v>
      </c>
    </row>
    <row r="7" spans="1:16" x14ac:dyDescent="0.25">
      <c r="A7" s="2">
        <v>4</v>
      </c>
      <c r="B7" s="2" t="s">
        <v>16</v>
      </c>
      <c r="C7" s="2">
        <v>12</v>
      </c>
      <c r="D7" s="2">
        <v>3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3</v>
      </c>
    </row>
    <row r="8" spans="1:16" x14ac:dyDescent="0.25">
      <c r="A8" s="2">
        <v>5</v>
      </c>
      <c r="B8" s="2" t="s">
        <v>17</v>
      </c>
      <c r="C8" s="2">
        <v>12</v>
      </c>
      <c r="D8" s="2">
        <v>2</v>
      </c>
      <c r="E8" s="2">
        <v>1</v>
      </c>
      <c r="F8" s="2">
        <v>9.5</v>
      </c>
      <c r="G8" s="2">
        <v>0</v>
      </c>
      <c r="H8" s="2">
        <v>0</v>
      </c>
      <c r="I8" s="2">
        <v>0</v>
      </c>
      <c r="J8" s="2">
        <v>1</v>
      </c>
      <c r="K8" s="2">
        <v>1</v>
      </c>
    </row>
    <row r="9" spans="1:16" x14ac:dyDescent="0.25">
      <c r="A9" s="2">
        <v>6</v>
      </c>
      <c r="B9" s="2" t="s">
        <v>18</v>
      </c>
      <c r="C9" s="2">
        <v>25</v>
      </c>
      <c r="D9" s="2">
        <v>9</v>
      </c>
      <c r="E9" s="2">
        <v>7</v>
      </c>
      <c r="F9" s="2">
        <v>32</v>
      </c>
      <c r="G9" s="2">
        <v>7</v>
      </c>
      <c r="H9" s="2">
        <v>12</v>
      </c>
      <c r="I9" s="2">
        <v>0</v>
      </c>
      <c r="J9" s="2">
        <v>0</v>
      </c>
      <c r="K9" s="2">
        <v>2</v>
      </c>
    </row>
    <row r="10" spans="1:16" x14ac:dyDescent="0.25">
      <c r="A10" s="2">
        <v>7</v>
      </c>
      <c r="B10" s="2" t="s">
        <v>19</v>
      </c>
      <c r="C10" s="2">
        <v>15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</row>
    <row r="11" spans="1:16" x14ac:dyDescent="0.25">
      <c r="A11" s="2">
        <v>8</v>
      </c>
      <c r="B11" s="2" t="s">
        <v>20</v>
      </c>
      <c r="C11" s="2">
        <v>5</v>
      </c>
      <c r="D11" s="2">
        <v>2</v>
      </c>
      <c r="E11" s="2">
        <v>1</v>
      </c>
      <c r="F11" s="2">
        <v>8.39</v>
      </c>
      <c r="G11" s="2">
        <v>1</v>
      </c>
      <c r="H11" s="2">
        <v>8.39</v>
      </c>
      <c r="I11" s="2">
        <v>0</v>
      </c>
      <c r="J11" s="2">
        <v>0</v>
      </c>
      <c r="K11" s="2">
        <v>0</v>
      </c>
    </row>
    <row r="12" spans="1:16" x14ac:dyDescent="0.25">
      <c r="A12" s="2">
        <v>9</v>
      </c>
      <c r="B12" s="2" t="s">
        <v>21</v>
      </c>
      <c r="C12" s="2">
        <v>10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</row>
    <row r="13" spans="1:16" x14ac:dyDescent="0.25">
      <c r="A13" s="2">
        <v>10</v>
      </c>
      <c r="B13" s="2" t="s">
        <v>22</v>
      </c>
      <c r="C13" s="2">
        <v>10</v>
      </c>
      <c r="D13" s="2">
        <v>7</v>
      </c>
      <c r="E13" s="2">
        <v>7</v>
      </c>
      <c r="F13" s="2">
        <v>22.17</v>
      </c>
      <c r="G13" s="2">
        <v>7</v>
      </c>
      <c r="H13" s="2">
        <v>21.46</v>
      </c>
      <c r="I13" s="2">
        <v>0</v>
      </c>
      <c r="J13" s="2">
        <v>0</v>
      </c>
      <c r="K13" s="2">
        <v>2</v>
      </c>
    </row>
    <row r="14" spans="1:16" x14ac:dyDescent="0.25">
      <c r="A14" s="2">
        <v>11</v>
      </c>
      <c r="B14" s="2" t="s">
        <v>23</v>
      </c>
      <c r="C14" s="2">
        <v>5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1:16" x14ac:dyDescent="0.25">
      <c r="A15" s="2">
        <v>12</v>
      </c>
      <c r="B15" s="2" t="s">
        <v>24</v>
      </c>
      <c r="C15" s="2">
        <v>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6" x14ac:dyDescent="0.25">
      <c r="A16" s="2">
        <v>13</v>
      </c>
      <c r="B16" s="2" t="s">
        <v>25</v>
      </c>
      <c r="C16" s="2">
        <v>20</v>
      </c>
      <c r="D16" s="2">
        <v>3</v>
      </c>
      <c r="E16" s="2">
        <v>3</v>
      </c>
      <c r="F16" s="2">
        <v>14.89</v>
      </c>
      <c r="G16" s="2">
        <v>3</v>
      </c>
      <c r="H16" s="2">
        <v>14.89</v>
      </c>
      <c r="I16" s="2">
        <v>0</v>
      </c>
      <c r="J16" s="2">
        <v>0</v>
      </c>
      <c r="K16" s="2">
        <v>0</v>
      </c>
    </row>
    <row r="17" spans="1:11" x14ac:dyDescent="0.25">
      <c r="A17" s="2">
        <v>14</v>
      </c>
      <c r="B17" s="2" t="s">
        <v>26</v>
      </c>
      <c r="C17" s="2">
        <v>5</v>
      </c>
      <c r="D17" s="2">
        <v>1</v>
      </c>
      <c r="E17" s="2">
        <v>1</v>
      </c>
      <c r="F17" s="2">
        <v>1.08</v>
      </c>
      <c r="G17" s="2">
        <v>1</v>
      </c>
      <c r="H17" s="2">
        <v>1.03</v>
      </c>
      <c r="I17" s="2">
        <v>0</v>
      </c>
      <c r="J17" s="2">
        <v>0</v>
      </c>
      <c r="K17" s="2">
        <v>0</v>
      </c>
    </row>
    <row r="18" spans="1:11" x14ac:dyDescent="0.25">
      <c r="A18" s="2">
        <v>15</v>
      </c>
      <c r="B18" s="2" t="s">
        <v>27</v>
      </c>
      <c r="C18" s="2">
        <v>215</v>
      </c>
      <c r="D18" s="2">
        <v>1403</v>
      </c>
      <c r="E18" s="2">
        <v>395</v>
      </c>
      <c r="F18" s="2">
        <v>896.06</v>
      </c>
      <c r="G18" s="2">
        <v>293</v>
      </c>
      <c r="H18" s="2">
        <v>305.57</v>
      </c>
      <c r="I18" s="2">
        <v>189</v>
      </c>
      <c r="J18" s="2">
        <v>600.39</v>
      </c>
      <c r="K18" s="2">
        <v>819</v>
      </c>
    </row>
    <row r="19" spans="1:11" x14ac:dyDescent="0.25">
      <c r="A19" s="2">
        <v>16</v>
      </c>
      <c r="B19" s="2" t="s">
        <v>28</v>
      </c>
      <c r="C19" s="2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</row>
    <row r="20" spans="1:11" x14ac:dyDescent="0.25">
      <c r="A20" s="2">
        <v>17</v>
      </c>
      <c r="B20" s="2" t="s">
        <v>29</v>
      </c>
      <c r="C20" s="2">
        <v>25</v>
      </c>
      <c r="D20" s="2">
        <v>1</v>
      </c>
      <c r="E20" s="2">
        <v>1</v>
      </c>
      <c r="F20" s="2">
        <v>1.4</v>
      </c>
      <c r="G20" s="2">
        <v>1</v>
      </c>
      <c r="H20" s="2">
        <v>1.4</v>
      </c>
      <c r="I20" s="2">
        <v>0</v>
      </c>
      <c r="J20" s="2">
        <v>0</v>
      </c>
      <c r="K20" s="2">
        <v>0</v>
      </c>
    </row>
    <row r="21" spans="1:11" x14ac:dyDescent="0.25">
      <c r="A21" s="2">
        <v>18</v>
      </c>
      <c r="B21" s="2" t="s">
        <v>30</v>
      </c>
      <c r="C21" s="2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1:11" x14ac:dyDescent="0.25">
      <c r="A22" s="2">
        <v>19</v>
      </c>
      <c r="B22" s="2" t="s">
        <v>31</v>
      </c>
      <c r="C22" s="2">
        <v>10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</row>
    <row r="23" spans="1:11" x14ac:dyDescent="0.25">
      <c r="A23" s="2">
        <v>20</v>
      </c>
      <c r="B23" s="2" t="s">
        <v>32</v>
      </c>
      <c r="C23" s="2">
        <v>9</v>
      </c>
      <c r="D23" s="2">
        <v>3</v>
      </c>
      <c r="E23" s="2">
        <v>1</v>
      </c>
      <c r="F23" s="2">
        <v>9.5</v>
      </c>
      <c r="G23" s="2">
        <v>1</v>
      </c>
      <c r="H23" s="2">
        <v>9.5</v>
      </c>
      <c r="I23" s="2">
        <v>0</v>
      </c>
      <c r="J23" s="2">
        <v>0</v>
      </c>
      <c r="K23" s="2">
        <v>2</v>
      </c>
    </row>
    <row r="24" spans="1:11" x14ac:dyDescent="0.25">
      <c r="A24" s="2">
        <v>21</v>
      </c>
      <c r="B24" s="2" t="s">
        <v>33</v>
      </c>
      <c r="C24" s="2">
        <v>10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</row>
    <row r="25" spans="1:11" x14ac:dyDescent="0.25">
      <c r="A25" s="3" t="s">
        <v>34</v>
      </c>
      <c r="B25" s="3" t="s">
        <v>35</v>
      </c>
      <c r="C25" s="3">
        <f>SUM(C4:C24)</f>
        <v>425</v>
      </c>
      <c r="D25" s="3">
        <v>1436</v>
      </c>
      <c r="E25" s="3">
        <v>418</v>
      </c>
      <c r="F25" s="3">
        <v>999.92</v>
      </c>
      <c r="G25" s="3">
        <v>315</v>
      </c>
      <c r="H25" s="3">
        <v>378.4</v>
      </c>
      <c r="I25" s="3">
        <v>189</v>
      </c>
      <c r="J25" s="3">
        <v>601.39</v>
      </c>
      <c r="K25" s="3">
        <v>830</v>
      </c>
    </row>
    <row r="26" spans="1:11" x14ac:dyDescent="0.25">
      <c r="A26" s="2">
        <v>1</v>
      </c>
      <c r="B26" s="2" t="s">
        <v>36</v>
      </c>
      <c r="C26" s="2">
        <v>10</v>
      </c>
      <c r="D26" s="2">
        <v>12</v>
      </c>
      <c r="E26" s="2">
        <v>4</v>
      </c>
      <c r="F26" s="2">
        <v>1.92</v>
      </c>
      <c r="G26" s="2">
        <v>4</v>
      </c>
      <c r="H26" s="2">
        <v>1.92</v>
      </c>
      <c r="I26" s="2">
        <v>3</v>
      </c>
      <c r="J26" s="2">
        <v>0</v>
      </c>
      <c r="K26" s="2">
        <v>5</v>
      </c>
    </row>
    <row r="27" spans="1:11" x14ac:dyDescent="0.25">
      <c r="A27" s="2">
        <v>2</v>
      </c>
      <c r="B27" s="2" t="s">
        <v>37</v>
      </c>
      <c r="C27" s="2">
        <v>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x14ac:dyDescent="0.25">
      <c r="A28" s="2">
        <v>3</v>
      </c>
      <c r="B28" s="2" t="s">
        <v>38</v>
      </c>
      <c r="C28" s="2">
        <v>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</row>
    <row r="29" spans="1:11" x14ac:dyDescent="0.25">
      <c r="A29" s="2">
        <v>4</v>
      </c>
      <c r="B29" s="2" t="s">
        <v>39</v>
      </c>
      <c r="C29" s="2">
        <v>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</row>
    <row r="30" spans="1:11" x14ac:dyDescent="0.25">
      <c r="A30" s="2">
        <v>5</v>
      </c>
      <c r="B30" s="2" t="s">
        <v>40</v>
      </c>
      <c r="C30" s="2">
        <v>10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</row>
    <row r="31" spans="1:11" x14ac:dyDescent="0.25">
      <c r="A31" s="2">
        <v>6</v>
      </c>
      <c r="B31" s="2" t="s">
        <v>41</v>
      </c>
      <c r="C31" s="2">
        <v>0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</row>
    <row r="32" spans="1:11" x14ac:dyDescent="0.25">
      <c r="A32" s="2">
        <v>7</v>
      </c>
      <c r="B32" s="2" t="s">
        <v>42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</row>
    <row r="33" spans="1:11" x14ac:dyDescent="0.25">
      <c r="A33" s="2">
        <v>8</v>
      </c>
      <c r="B33" s="2" t="s">
        <v>43</v>
      </c>
      <c r="C33" s="2">
        <v>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ht="30" x14ac:dyDescent="0.25">
      <c r="A34" s="2">
        <v>9</v>
      </c>
      <c r="B34" s="2" t="s">
        <v>44</v>
      </c>
      <c r="C34" s="2">
        <v>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1:11" x14ac:dyDescent="0.25">
      <c r="A35" s="2">
        <v>10</v>
      </c>
      <c r="B35" s="2" t="s">
        <v>45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</row>
    <row r="36" spans="1:11" x14ac:dyDescent="0.25">
      <c r="A36" s="3" t="s">
        <v>46</v>
      </c>
      <c r="B36" s="3" t="s">
        <v>35</v>
      </c>
      <c r="C36" s="3">
        <v>57</v>
      </c>
      <c r="D36" s="3">
        <v>13</v>
      </c>
      <c r="E36" s="3">
        <f t="shared" ref="E36:K36" si="0">SUM(E26:E35)</f>
        <v>4</v>
      </c>
      <c r="F36" s="3">
        <f t="shared" si="0"/>
        <v>1.92</v>
      </c>
      <c r="G36" s="3">
        <f t="shared" si="0"/>
        <v>4</v>
      </c>
      <c r="H36" s="3">
        <f t="shared" si="0"/>
        <v>1.92</v>
      </c>
      <c r="I36" s="3">
        <f t="shared" si="0"/>
        <v>3</v>
      </c>
      <c r="J36" s="3">
        <f t="shared" si="0"/>
        <v>0</v>
      </c>
      <c r="K36" s="3">
        <f t="shared" si="0"/>
        <v>6</v>
      </c>
    </row>
    <row r="37" spans="1:11" x14ac:dyDescent="0.25">
      <c r="A37" s="8">
        <v>1</v>
      </c>
      <c r="B37" s="2" t="s">
        <v>47</v>
      </c>
      <c r="C37" s="2">
        <v>160</v>
      </c>
      <c r="D37" s="2">
        <v>118</v>
      </c>
      <c r="E37" s="2">
        <v>118</v>
      </c>
      <c r="F37" s="2">
        <v>320.17</v>
      </c>
      <c r="G37" s="2">
        <v>118</v>
      </c>
      <c r="H37" s="2">
        <v>209.96</v>
      </c>
      <c r="I37" s="2">
        <v>0</v>
      </c>
      <c r="J37" s="2">
        <v>0</v>
      </c>
      <c r="K37" s="2">
        <v>0</v>
      </c>
    </row>
    <row r="38" spans="1:11" x14ac:dyDescent="0.25">
      <c r="A38" s="3" t="s">
        <v>48</v>
      </c>
      <c r="B38" s="3" t="s">
        <v>35</v>
      </c>
      <c r="C38" s="3">
        <v>160</v>
      </c>
      <c r="D38" s="3">
        <v>118</v>
      </c>
      <c r="E38" s="3">
        <v>118</v>
      </c>
      <c r="F38" s="3">
        <v>320.17</v>
      </c>
      <c r="G38" s="3">
        <v>118</v>
      </c>
      <c r="H38" s="3">
        <v>209.96</v>
      </c>
      <c r="I38" s="3">
        <v>0</v>
      </c>
      <c r="J38" s="3">
        <v>0</v>
      </c>
      <c r="K38" s="3">
        <v>0</v>
      </c>
    </row>
    <row r="39" spans="1:11" x14ac:dyDescent="0.25">
      <c r="A39" s="3">
        <v>1</v>
      </c>
      <c r="B39" s="2" t="s">
        <v>49</v>
      </c>
      <c r="C39" s="2">
        <v>210</v>
      </c>
      <c r="D39" s="2">
        <v>39</v>
      </c>
      <c r="E39" s="2">
        <v>18</v>
      </c>
      <c r="F39" s="2">
        <v>76.87</v>
      </c>
      <c r="G39" s="2">
        <v>0</v>
      </c>
      <c r="H39" s="2">
        <v>0</v>
      </c>
      <c r="I39" s="2">
        <v>8</v>
      </c>
      <c r="J39" s="2">
        <v>18</v>
      </c>
      <c r="K39" s="2">
        <v>13</v>
      </c>
    </row>
    <row r="40" spans="1:11" x14ac:dyDescent="0.25">
      <c r="A40" s="2">
        <v>2</v>
      </c>
      <c r="B40" s="31" t="s">
        <v>51</v>
      </c>
      <c r="C40" s="2">
        <v>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</row>
    <row r="41" spans="1:11" x14ac:dyDescent="0.25">
      <c r="A41" s="3">
        <v>3</v>
      </c>
      <c r="B41" s="2" t="s">
        <v>140</v>
      </c>
      <c r="C41" s="2">
        <v>2</v>
      </c>
      <c r="D41" s="2">
        <v>0</v>
      </c>
      <c r="E41" s="2">
        <f t="shared" ref="E41:K41" si="1">SUM(E26:E36)</f>
        <v>8</v>
      </c>
      <c r="F41" s="2">
        <f t="shared" si="1"/>
        <v>3.84</v>
      </c>
      <c r="G41" s="2">
        <f t="shared" si="1"/>
        <v>8</v>
      </c>
      <c r="H41" s="2">
        <f t="shared" si="1"/>
        <v>3.84</v>
      </c>
      <c r="I41" s="2">
        <f t="shared" si="1"/>
        <v>6</v>
      </c>
      <c r="J41" s="2">
        <f t="shared" si="1"/>
        <v>0</v>
      </c>
      <c r="K41" s="2">
        <f t="shared" si="1"/>
        <v>12</v>
      </c>
    </row>
    <row r="42" spans="1:11" x14ac:dyDescent="0.25">
      <c r="A42" s="2">
        <v>4</v>
      </c>
      <c r="B42" s="2" t="s">
        <v>52</v>
      </c>
      <c r="C42" s="2">
        <v>1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11" x14ac:dyDescent="0.25">
      <c r="A43" s="2" t="s">
        <v>141</v>
      </c>
      <c r="B43" s="8" t="s">
        <v>35</v>
      </c>
      <c r="C43" s="2">
        <f t="shared" ref="C43:K43" si="2">SUM(C39:C42)</f>
        <v>218</v>
      </c>
      <c r="D43" s="2">
        <f t="shared" si="2"/>
        <v>39</v>
      </c>
      <c r="E43" s="2">
        <f t="shared" si="2"/>
        <v>26</v>
      </c>
      <c r="F43" s="2">
        <f t="shared" si="2"/>
        <v>80.710000000000008</v>
      </c>
      <c r="G43" s="2">
        <f t="shared" si="2"/>
        <v>8</v>
      </c>
      <c r="H43" s="2">
        <f t="shared" si="2"/>
        <v>3.84</v>
      </c>
      <c r="I43" s="2">
        <f t="shared" si="2"/>
        <v>14</v>
      </c>
      <c r="J43" s="2">
        <f t="shared" si="2"/>
        <v>18</v>
      </c>
      <c r="K43" s="2">
        <f t="shared" si="2"/>
        <v>25</v>
      </c>
    </row>
    <row r="44" spans="1:11" x14ac:dyDescent="0.25">
      <c r="A44" s="3" t="s">
        <v>53</v>
      </c>
      <c r="B44" s="3" t="s">
        <v>35</v>
      </c>
      <c r="C44" s="3">
        <f t="shared" ref="C44:K44" si="3">C25+C36+C38+C43</f>
        <v>860</v>
      </c>
      <c r="D44" s="3">
        <f t="shared" si="3"/>
        <v>1606</v>
      </c>
      <c r="E44" s="3">
        <f t="shared" si="3"/>
        <v>566</v>
      </c>
      <c r="F44" s="3">
        <f t="shared" si="3"/>
        <v>1402.72</v>
      </c>
      <c r="G44" s="3">
        <f t="shared" si="3"/>
        <v>445</v>
      </c>
      <c r="H44" s="3">
        <f t="shared" si="3"/>
        <v>594.12</v>
      </c>
      <c r="I44" s="3">
        <f t="shared" si="3"/>
        <v>206</v>
      </c>
      <c r="J44" s="3">
        <f t="shared" si="3"/>
        <v>619.39</v>
      </c>
      <c r="K44" s="3">
        <f t="shared" si="3"/>
        <v>861</v>
      </c>
    </row>
    <row r="46" spans="1:11" x14ac:dyDescent="0.25">
      <c r="A46" s="262">
        <v>28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62"/>
    </row>
  </sheetData>
  <mergeCells count="3">
    <mergeCell ref="A1:K1"/>
    <mergeCell ref="A2:K2"/>
    <mergeCell ref="A46:K4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opLeftCell="A31" workbookViewId="0">
      <selection activeCell="K60" sqref="K60"/>
    </sheetView>
  </sheetViews>
  <sheetFormatPr defaultRowHeight="15" x14ac:dyDescent="0.25"/>
  <cols>
    <col min="1" max="1" width="5.7109375" style="35" customWidth="1"/>
    <col min="2" max="2" width="7.140625" style="35" customWidth="1"/>
    <col min="3" max="3" width="6.7109375" style="35" customWidth="1"/>
    <col min="4" max="5" width="8.140625" style="35" customWidth="1"/>
    <col min="6" max="8" width="8" style="35" customWidth="1"/>
    <col min="9" max="9" width="8.28515625" style="35" customWidth="1"/>
    <col min="10" max="10" width="8" style="35" customWidth="1"/>
    <col min="11" max="11" width="8.28515625" style="35" customWidth="1"/>
    <col min="12" max="12" width="8.7109375" style="35" customWidth="1"/>
    <col min="13" max="13" width="8.140625" style="35" customWidth="1"/>
    <col min="14" max="14" width="8.5703125" style="35" customWidth="1"/>
    <col min="15" max="15" width="8.42578125" style="35" customWidth="1"/>
    <col min="16" max="16" width="8.28515625" style="35" customWidth="1"/>
    <col min="17" max="17" width="8.85546875" style="35" customWidth="1"/>
    <col min="18" max="18" width="8.140625" style="35" customWidth="1"/>
    <col min="19" max="19" width="8.5703125" style="35" customWidth="1"/>
    <col min="20" max="16384" width="9.140625" style="35"/>
  </cols>
  <sheetData>
    <row r="1" spans="1:22" ht="15" customHeight="1" x14ac:dyDescent="0.25">
      <c r="A1" s="263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63"/>
      <c r="M1" s="251"/>
      <c r="N1" s="251"/>
      <c r="O1" s="251"/>
      <c r="P1" s="251"/>
      <c r="Q1" s="251"/>
      <c r="R1" s="251"/>
      <c r="S1" s="251"/>
      <c r="T1" s="251"/>
      <c r="U1" s="251"/>
      <c r="V1" s="251"/>
    </row>
    <row r="2" spans="1:22" x14ac:dyDescent="0.25">
      <c r="A2" s="243" t="s">
        <v>187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22" x14ac:dyDescent="0.25">
      <c r="A3" s="248" t="s">
        <v>56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</row>
    <row r="4" spans="1:22" s="60" customFormat="1" ht="129" customHeight="1" x14ac:dyDescent="0.25">
      <c r="A4" s="1" t="s">
        <v>1</v>
      </c>
      <c r="B4" s="1" t="s">
        <v>2</v>
      </c>
      <c r="C4" s="1" t="s">
        <v>130</v>
      </c>
      <c r="D4" s="1" t="s">
        <v>170</v>
      </c>
      <c r="E4" s="1" t="s">
        <v>171</v>
      </c>
      <c r="F4" s="1" t="s">
        <v>172</v>
      </c>
      <c r="G4" s="1" t="s">
        <v>173</v>
      </c>
      <c r="H4" s="1" t="s">
        <v>174</v>
      </c>
      <c r="I4" s="1" t="s">
        <v>175</v>
      </c>
      <c r="J4" s="1" t="s">
        <v>176</v>
      </c>
      <c r="K4" s="1" t="s">
        <v>177</v>
      </c>
      <c r="L4" s="1" t="s">
        <v>178</v>
      </c>
      <c r="M4" s="1" t="s">
        <v>179</v>
      </c>
      <c r="N4" s="1" t="s">
        <v>180</v>
      </c>
      <c r="O4" s="1" t="s">
        <v>181</v>
      </c>
      <c r="P4" s="1" t="s">
        <v>182</v>
      </c>
      <c r="Q4" s="1" t="s">
        <v>183</v>
      </c>
      <c r="R4" s="1" t="s">
        <v>184</v>
      </c>
      <c r="S4" s="1" t="s">
        <v>185</v>
      </c>
    </row>
    <row r="5" spans="1:22" x14ac:dyDescent="0.25">
      <c r="A5" s="2">
        <v>1</v>
      </c>
      <c r="B5" s="2" t="s">
        <v>13</v>
      </c>
      <c r="C5" s="2">
        <v>6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</row>
    <row r="6" spans="1:22" x14ac:dyDescent="0.25">
      <c r="A6" s="2">
        <v>2</v>
      </c>
      <c r="B6" s="2" t="s">
        <v>14</v>
      </c>
      <c r="C6" s="2">
        <v>6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 t="s">
        <v>403</v>
      </c>
      <c r="Q6" s="2">
        <v>0</v>
      </c>
      <c r="R6" s="2">
        <v>0</v>
      </c>
      <c r="S6" s="2">
        <v>0</v>
      </c>
    </row>
    <row r="7" spans="1:22" x14ac:dyDescent="0.25">
      <c r="A7" s="2">
        <v>3</v>
      </c>
      <c r="B7" s="2" t="s">
        <v>15</v>
      </c>
      <c r="C7" s="2">
        <v>19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</row>
    <row r="8" spans="1:22" x14ac:dyDescent="0.25">
      <c r="A8" s="2">
        <v>4</v>
      </c>
      <c r="B8" s="2" t="s">
        <v>16</v>
      </c>
      <c r="C8" s="2">
        <v>43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</row>
    <row r="9" spans="1:22" x14ac:dyDescent="0.25">
      <c r="A9" s="2">
        <v>5</v>
      </c>
      <c r="B9" s="2" t="s">
        <v>17</v>
      </c>
      <c r="C9" s="2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</row>
    <row r="10" spans="1:22" x14ac:dyDescent="0.25">
      <c r="A10" s="2">
        <v>6</v>
      </c>
      <c r="B10" s="2" t="s">
        <v>18</v>
      </c>
      <c r="C10" s="2">
        <v>37</v>
      </c>
      <c r="D10" s="2">
        <v>8</v>
      </c>
      <c r="E10" s="2">
        <v>8</v>
      </c>
      <c r="F10" s="2">
        <v>8</v>
      </c>
      <c r="G10" s="2">
        <v>8</v>
      </c>
      <c r="H10" s="2">
        <v>8</v>
      </c>
      <c r="I10" s="2">
        <v>8</v>
      </c>
      <c r="J10" s="2">
        <v>16</v>
      </c>
      <c r="K10" s="2">
        <v>16</v>
      </c>
      <c r="L10" s="2">
        <v>12</v>
      </c>
      <c r="M10" s="2">
        <v>14</v>
      </c>
      <c r="N10" s="2">
        <v>12</v>
      </c>
      <c r="O10" s="2">
        <v>14</v>
      </c>
      <c r="P10" s="2">
        <v>8</v>
      </c>
      <c r="Q10" s="2">
        <v>8</v>
      </c>
      <c r="R10" s="2">
        <v>20</v>
      </c>
      <c r="S10" s="2">
        <v>22</v>
      </c>
    </row>
    <row r="11" spans="1:22" x14ac:dyDescent="0.25">
      <c r="A11" s="2">
        <v>7</v>
      </c>
      <c r="B11" s="2" t="s">
        <v>19</v>
      </c>
      <c r="C11" s="2">
        <v>55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</row>
    <row r="12" spans="1:22" x14ac:dyDescent="0.25">
      <c r="A12" s="2">
        <v>8</v>
      </c>
      <c r="B12" s="2" t="s">
        <v>20</v>
      </c>
      <c r="C12" s="2">
        <v>6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</row>
    <row r="13" spans="1:22" x14ac:dyDescent="0.25">
      <c r="A13" s="2">
        <v>9</v>
      </c>
      <c r="B13" s="2" t="s">
        <v>21</v>
      </c>
      <c r="C13" s="2">
        <v>7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</row>
    <row r="14" spans="1:22" x14ac:dyDescent="0.25">
      <c r="A14" s="2">
        <v>10</v>
      </c>
      <c r="B14" s="2" t="s">
        <v>22</v>
      </c>
      <c r="C14" s="2">
        <v>12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22" x14ac:dyDescent="0.25">
      <c r="A15" s="2">
        <v>11</v>
      </c>
      <c r="B15" s="2" t="s">
        <v>23</v>
      </c>
      <c r="C15" s="2">
        <v>13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0.6</v>
      </c>
      <c r="J15" s="2">
        <v>1</v>
      </c>
      <c r="K15" s="2">
        <v>0.6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0.6</v>
      </c>
      <c r="R15" s="2">
        <v>1</v>
      </c>
      <c r="S15" s="2">
        <v>0.6</v>
      </c>
    </row>
    <row r="16" spans="1:22" x14ac:dyDescent="0.25">
      <c r="A16" s="2">
        <v>12</v>
      </c>
      <c r="B16" s="2" t="s">
        <v>24</v>
      </c>
      <c r="C16" s="2">
        <v>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</row>
    <row r="17" spans="1:19" x14ac:dyDescent="0.25">
      <c r="A17" s="2">
        <v>13</v>
      </c>
      <c r="B17" s="2" t="s">
        <v>25</v>
      </c>
      <c r="C17" s="2">
        <v>43</v>
      </c>
      <c r="D17" s="2">
        <v>12</v>
      </c>
      <c r="E17" s="2">
        <v>6</v>
      </c>
      <c r="F17" s="2">
        <v>0</v>
      </c>
      <c r="G17" s="2">
        <v>0</v>
      </c>
      <c r="H17" s="2">
        <v>1</v>
      </c>
      <c r="I17" s="2">
        <v>0.25</v>
      </c>
      <c r="J17" s="2">
        <v>1</v>
      </c>
      <c r="K17" s="2">
        <v>0.25</v>
      </c>
      <c r="L17" s="2">
        <v>46</v>
      </c>
      <c r="M17" s="2">
        <v>27.6</v>
      </c>
      <c r="N17" s="2">
        <v>0</v>
      </c>
      <c r="O17" s="2">
        <v>0</v>
      </c>
      <c r="P17" s="2">
        <v>5</v>
      </c>
      <c r="Q17" s="2">
        <v>5.75</v>
      </c>
      <c r="R17" s="2">
        <v>5</v>
      </c>
      <c r="S17" s="2">
        <v>5.75</v>
      </c>
    </row>
    <row r="18" spans="1:19" x14ac:dyDescent="0.25">
      <c r="A18" s="2">
        <v>14</v>
      </c>
      <c r="B18" s="2" t="s">
        <v>26</v>
      </c>
      <c r="C18" s="2">
        <v>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</row>
    <row r="19" spans="1:19" x14ac:dyDescent="0.25">
      <c r="A19" s="2">
        <v>15</v>
      </c>
      <c r="B19" s="2" t="s">
        <v>27</v>
      </c>
      <c r="C19" s="2">
        <v>176</v>
      </c>
      <c r="D19" s="2">
        <v>20</v>
      </c>
      <c r="E19" s="2">
        <v>0.8</v>
      </c>
      <c r="F19" s="2">
        <v>0</v>
      </c>
      <c r="G19" s="2">
        <v>0</v>
      </c>
      <c r="H19" s="2">
        <v>3</v>
      </c>
      <c r="I19" s="2">
        <v>1.1200000000000001</v>
      </c>
      <c r="J19" s="2">
        <v>3</v>
      </c>
      <c r="K19" s="2">
        <v>1.1200000000000001</v>
      </c>
      <c r="L19" s="2">
        <v>612</v>
      </c>
      <c r="M19" s="2">
        <v>12.24</v>
      </c>
      <c r="N19" s="2">
        <v>0</v>
      </c>
      <c r="O19" s="2">
        <v>0</v>
      </c>
      <c r="P19" s="2">
        <v>148</v>
      </c>
      <c r="Q19" s="2">
        <v>81.56</v>
      </c>
      <c r="R19" s="2">
        <v>148</v>
      </c>
      <c r="S19" s="2">
        <v>81.56</v>
      </c>
    </row>
    <row r="20" spans="1:19" x14ac:dyDescent="0.25">
      <c r="A20" s="2">
        <v>16</v>
      </c>
      <c r="B20" s="2" t="s">
        <v>28</v>
      </c>
      <c r="C20" s="2">
        <v>18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</row>
    <row r="21" spans="1:19" x14ac:dyDescent="0.25">
      <c r="A21" s="2">
        <v>17</v>
      </c>
      <c r="B21" s="2" t="s">
        <v>29</v>
      </c>
      <c r="C21" s="2">
        <v>36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26</v>
      </c>
      <c r="M21" s="2">
        <v>1.08</v>
      </c>
      <c r="N21" s="2">
        <v>0</v>
      </c>
      <c r="O21" s="2">
        <v>0</v>
      </c>
      <c r="P21" s="2">
        <v>12</v>
      </c>
      <c r="Q21" s="2">
        <v>5.66</v>
      </c>
      <c r="R21" s="2">
        <v>12</v>
      </c>
      <c r="S21" s="2">
        <v>5.66</v>
      </c>
    </row>
    <row r="22" spans="1:19" x14ac:dyDescent="0.25">
      <c r="A22" s="2">
        <v>18</v>
      </c>
      <c r="B22" s="2" t="s">
        <v>30</v>
      </c>
      <c r="C22" s="2">
        <v>18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0.02</v>
      </c>
      <c r="J22" s="2">
        <v>1</v>
      </c>
      <c r="K22" s="2">
        <v>0.02</v>
      </c>
      <c r="L22" s="2">
        <v>68</v>
      </c>
      <c r="M22" s="2">
        <v>39.799999999999997</v>
      </c>
      <c r="N22" s="2">
        <v>0</v>
      </c>
      <c r="O22" s="2">
        <v>0</v>
      </c>
      <c r="P22" s="2">
        <v>7</v>
      </c>
      <c r="Q22" s="2">
        <v>0.12</v>
      </c>
      <c r="R22" s="2">
        <v>7</v>
      </c>
      <c r="S22" s="2">
        <v>0.12</v>
      </c>
    </row>
    <row r="23" spans="1:19" x14ac:dyDescent="0.25">
      <c r="A23" s="2">
        <v>19</v>
      </c>
      <c r="B23" s="2" t="s">
        <v>31</v>
      </c>
      <c r="C23" s="2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/>
      <c r="L23" s="2">
        <v>0</v>
      </c>
      <c r="M23" s="2">
        <v>0</v>
      </c>
      <c r="N23" s="2"/>
      <c r="O23" s="2"/>
      <c r="P23" s="2"/>
      <c r="Q23" s="2"/>
      <c r="R23" s="2"/>
      <c r="S23" s="2"/>
    </row>
    <row r="24" spans="1:19" x14ac:dyDescent="0.25">
      <c r="A24" s="2">
        <v>20</v>
      </c>
      <c r="B24" s="2" t="s">
        <v>32</v>
      </c>
      <c r="C24" s="2">
        <v>24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</row>
    <row r="25" spans="1:19" x14ac:dyDescent="0.25">
      <c r="A25" s="2">
        <v>21</v>
      </c>
      <c r="B25" s="2" t="s">
        <v>33</v>
      </c>
      <c r="C25" s="2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</row>
    <row r="26" spans="1:19" x14ac:dyDescent="0.25">
      <c r="A26" s="3" t="s">
        <v>34</v>
      </c>
      <c r="B26" s="3" t="s">
        <v>35</v>
      </c>
      <c r="C26" s="3">
        <v>574</v>
      </c>
      <c r="D26" s="3">
        <v>40</v>
      </c>
      <c r="E26" s="3">
        <v>14.8</v>
      </c>
      <c r="F26" s="3">
        <v>8</v>
      </c>
      <c r="G26" s="3">
        <v>8</v>
      </c>
      <c r="H26" s="3">
        <v>14</v>
      </c>
      <c r="I26" s="3">
        <v>9.99</v>
      </c>
      <c r="J26" s="3">
        <v>22</v>
      </c>
      <c r="K26" s="3">
        <v>17.989999999999998</v>
      </c>
      <c r="L26" s="3">
        <v>764</v>
      </c>
      <c r="M26" s="3">
        <v>94.72</v>
      </c>
      <c r="N26" s="3">
        <v>12</v>
      </c>
      <c r="O26" s="3">
        <v>14</v>
      </c>
      <c r="P26" s="3">
        <v>181</v>
      </c>
      <c r="Q26" s="3">
        <v>101.69</v>
      </c>
      <c r="R26" s="3">
        <v>193</v>
      </c>
      <c r="S26" s="3">
        <v>115.69</v>
      </c>
    </row>
    <row r="27" spans="1:19" x14ac:dyDescent="0.25">
      <c r="A27" s="2">
        <v>1</v>
      </c>
      <c r="B27" s="2" t="s">
        <v>36</v>
      </c>
      <c r="C27" s="2">
        <v>73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</row>
    <row r="28" spans="1:19" x14ac:dyDescent="0.25">
      <c r="A28" s="2">
        <v>2</v>
      </c>
      <c r="B28" s="2" t="s">
        <v>37</v>
      </c>
      <c r="C28" s="2">
        <v>12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0.01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</row>
    <row r="29" spans="1:19" x14ac:dyDescent="0.25">
      <c r="A29" s="2">
        <v>3</v>
      </c>
      <c r="B29" s="2" t="s">
        <v>38</v>
      </c>
      <c r="C29" s="2">
        <v>37</v>
      </c>
      <c r="D29" s="2"/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/>
      <c r="O29" s="2"/>
      <c r="P29" s="2"/>
      <c r="Q29" s="2"/>
      <c r="R29" s="2"/>
      <c r="S29" s="2"/>
    </row>
    <row r="30" spans="1:19" x14ac:dyDescent="0.25">
      <c r="A30" s="2">
        <v>4</v>
      </c>
      <c r="B30" s="2" t="s">
        <v>39</v>
      </c>
      <c r="C30" s="2">
        <v>18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</row>
    <row r="31" spans="1:19" x14ac:dyDescent="0.25">
      <c r="A31" s="2">
        <v>5</v>
      </c>
      <c r="B31" s="2" t="s">
        <v>40</v>
      </c>
      <c r="C31" s="2">
        <v>43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</row>
    <row r="32" spans="1:19" x14ac:dyDescent="0.25">
      <c r="A32" s="2">
        <v>6</v>
      </c>
      <c r="B32" s="2" t="s">
        <v>41</v>
      </c>
      <c r="C32" s="3">
        <v>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</row>
    <row r="33" spans="1:20" x14ac:dyDescent="0.25">
      <c r="A33" s="2">
        <v>7</v>
      </c>
      <c r="B33" s="2" t="s">
        <v>42</v>
      </c>
      <c r="C33" s="2">
        <v>6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</row>
    <row r="34" spans="1:20" x14ac:dyDescent="0.25">
      <c r="A34" s="2">
        <v>8</v>
      </c>
      <c r="B34" s="2" t="s">
        <v>43</v>
      </c>
      <c r="C34" s="2">
        <v>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/>
      <c r="M34" s="2"/>
      <c r="N34" s="2"/>
      <c r="O34" s="2"/>
      <c r="P34" s="2"/>
      <c r="Q34" s="2"/>
      <c r="R34" s="2"/>
      <c r="S34" s="2"/>
    </row>
    <row r="35" spans="1:20" ht="30" x14ac:dyDescent="0.25">
      <c r="A35" s="8">
        <v>9</v>
      </c>
      <c r="B35" s="2" t="s">
        <v>44</v>
      </c>
      <c r="C35" s="2">
        <v>6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</row>
    <row r="36" spans="1:20" x14ac:dyDescent="0.25">
      <c r="A36" s="8">
        <v>10</v>
      </c>
      <c r="B36" s="2" t="s">
        <v>45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</row>
    <row r="37" spans="1:20" x14ac:dyDescent="0.25">
      <c r="A37" s="3" t="s">
        <v>46</v>
      </c>
      <c r="B37" s="3" t="s">
        <v>35</v>
      </c>
      <c r="C37" s="3">
        <f>SUM(C27:C36)</f>
        <v>207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</v>
      </c>
      <c r="M37" s="3">
        <v>0.01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</row>
    <row r="38" spans="1:20" x14ac:dyDescent="0.25">
      <c r="A38" s="2">
        <v>1</v>
      </c>
      <c r="B38" s="2" t="s">
        <v>47</v>
      </c>
      <c r="C38" s="2">
        <v>128</v>
      </c>
      <c r="D38" s="2">
        <v>1597</v>
      </c>
      <c r="E38" s="2">
        <v>43.93</v>
      </c>
      <c r="F38" s="2">
        <v>236</v>
      </c>
      <c r="G38" s="2">
        <v>157.77000000000001</v>
      </c>
      <c r="H38" s="2">
        <v>448</v>
      </c>
      <c r="I38" s="2">
        <v>494.6</v>
      </c>
      <c r="J38" s="2">
        <v>684</v>
      </c>
      <c r="K38" s="2">
        <v>652.37</v>
      </c>
      <c r="L38" s="2">
        <v>5269</v>
      </c>
      <c r="M38" s="2">
        <v>641.57000000000005</v>
      </c>
      <c r="N38" s="2">
        <v>271</v>
      </c>
      <c r="O38" s="2">
        <v>146.66</v>
      </c>
      <c r="P38" s="2">
        <v>774</v>
      </c>
      <c r="Q38" s="2">
        <v>612.47</v>
      </c>
      <c r="R38" s="2">
        <v>1045</v>
      </c>
      <c r="S38" s="2">
        <v>759.13</v>
      </c>
    </row>
    <row r="39" spans="1:20" x14ac:dyDescent="0.25">
      <c r="A39" s="3" t="s">
        <v>48</v>
      </c>
      <c r="B39" s="3" t="s">
        <v>35</v>
      </c>
      <c r="C39" s="3">
        <f>SUM(C38)</f>
        <v>128</v>
      </c>
      <c r="D39" s="3">
        <v>1597</v>
      </c>
      <c r="E39" s="3">
        <v>43.93</v>
      </c>
      <c r="F39" s="3">
        <v>236</v>
      </c>
      <c r="G39" s="3">
        <v>157.77000000000001</v>
      </c>
      <c r="H39" s="3">
        <v>448</v>
      </c>
      <c r="I39" s="3">
        <v>494.6</v>
      </c>
      <c r="J39" s="3">
        <v>684</v>
      </c>
      <c r="K39" s="3">
        <v>652.37</v>
      </c>
      <c r="L39" s="3">
        <v>5269</v>
      </c>
      <c r="M39" s="3">
        <v>641.57000000000005</v>
      </c>
      <c r="N39" s="3">
        <v>271</v>
      </c>
      <c r="O39" s="3">
        <v>146.66</v>
      </c>
      <c r="P39" s="3">
        <v>774</v>
      </c>
      <c r="Q39" s="3">
        <v>612.47</v>
      </c>
      <c r="R39" s="3">
        <v>1045</v>
      </c>
      <c r="S39" s="3">
        <v>759.13</v>
      </c>
    </row>
    <row r="40" spans="1:20" x14ac:dyDescent="0.25">
      <c r="A40" s="2">
        <v>1</v>
      </c>
      <c r="B40" s="2" t="s">
        <v>49</v>
      </c>
      <c r="C40" s="2">
        <v>134</v>
      </c>
      <c r="D40" s="2">
        <v>125</v>
      </c>
      <c r="E40" s="2">
        <v>1.42</v>
      </c>
      <c r="F40" s="2">
        <v>38</v>
      </c>
      <c r="G40" s="2">
        <v>18.5</v>
      </c>
      <c r="H40" s="2">
        <v>0</v>
      </c>
      <c r="I40" s="2">
        <v>0</v>
      </c>
      <c r="J40" s="2">
        <v>38</v>
      </c>
      <c r="K40" s="2">
        <v>18.5</v>
      </c>
      <c r="L40" s="2">
        <v>2846</v>
      </c>
      <c r="M40" s="2">
        <v>278.83999999999997</v>
      </c>
      <c r="N40" s="2">
        <v>38</v>
      </c>
      <c r="O40" s="2">
        <v>18.46</v>
      </c>
      <c r="P40" s="2">
        <v>268</v>
      </c>
      <c r="Q40" s="2">
        <v>117.5</v>
      </c>
      <c r="R40" s="2">
        <v>306</v>
      </c>
      <c r="S40" s="2">
        <v>135.96</v>
      </c>
    </row>
    <row r="41" spans="1:20" x14ac:dyDescent="0.25">
      <c r="A41" s="2">
        <v>2</v>
      </c>
      <c r="B41" s="2" t="s">
        <v>50</v>
      </c>
      <c r="C41" s="2">
        <v>2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</row>
    <row r="42" spans="1:20" x14ac:dyDescent="0.25">
      <c r="A42" s="2">
        <v>3</v>
      </c>
      <c r="B42" s="2" t="s">
        <v>51</v>
      </c>
      <c r="C42" s="2">
        <v>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</row>
    <row r="43" spans="1:20" x14ac:dyDescent="0.25">
      <c r="A43" s="2">
        <v>4</v>
      </c>
      <c r="B43" s="2" t="s">
        <v>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</row>
    <row r="44" spans="1:20" ht="30" x14ac:dyDescent="0.25">
      <c r="A44" s="3" t="s">
        <v>53</v>
      </c>
      <c r="B44" s="3" t="s">
        <v>35</v>
      </c>
      <c r="C44" s="3">
        <f>C26+C37+C39+C40+C41+C42+C43</f>
        <v>1069</v>
      </c>
      <c r="D44" s="3">
        <f t="shared" ref="D44:S44" si="0">D26+D37+D39+D40+D41+D42+D43</f>
        <v>1762</v>
      </c>
      <c r="E44" s="3">
        <f t="shared" si="0"/>
        <v>60.150000000000006</v>
      </c>
      <c r="F44" s="3">
        <f t="shared" si="0"/>
        <v>282</v>
      </c>
      <c r="G44" s="3">
        <v>184.88</v>
      </c>
      <c r="H44" s="3">
        <f t="shared" si="0"/>
        <v>462</v>
      </c>
      <c r="I44" s="3">
        <f t="shared" si="0"/>
        <v>504.59000000000003</v>
      </c>
      <c r="J44" s="3">
        <f t="shared" si="0"/>
        <v>744</v>
      </c>
      <c r="K44" s="3">
        <f t="shared" si="0"/>
        <v>688.86</v>
      </c>
      <c r="L44" s="3">
        <f t="shared" si="0"/>
        <v>8880</v>
      </c>
      <c r="M44" s="3">
        <f t="shared" si="0"/>
        <v>1015.1400000000001</v>
      </c>
      <c r="N44" s="3">
        <f t="shared" si="0"/>
        <v>321</v>
      </c>
      <c r="O44" s="3">
        <f t="shared" si="0"/>
        <v>179.12</v>
      </c>
      <c r="P44" s="3">
        <f t="shared" si="0"/>
        <v>1223</v>
      </c>
      <c r="Q44" s="3">
        <f t="shared" si="0"/>
        <v>831.66000000000008</v>
      </c>
      <c r="R44" s="3">
        <f t="shared" si="0"/>
        <v>1544</v>
      </c>
      <c r="S44" s="3">
        <f t="shared" si="0"/>
        <v>1010.78</v>
      </c>
    </row>
    <row r="48" spans="1:20" x14ac:dyDescent="0.25">
      <c r="D48" s="35" t="s">
        <v>142</v>
      </c>
      <c r="T48" s="35" t="s">
        <v>186</v>
      </c>
    </row>
  </sheetData>
  <mergeCells count="4">
    <mergeCell ref="A2:S2"/>
    <mergeCell ref="A3:S3"/>
    <mergeCell ref="A1:K1"/>
    <mergeCell ref="L1:V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0" workbookViewId="0">
      <selection activeCell="J17" sqref="J17"/>
    </sheetView>
  </sheetViews>
  <sheetFormatPr defaultRowHeight="15" x14ac:dyDescent="0.25"/>
  <cols>
    <col min="1" max="1" width="7.28515625" bestFit="1" customWidth="1"/>
    <col min="8" max="11" width="10.5703125" bestFit="1" customWidth="1"/>
  </cols>
  <sheetData>
    <row r="1" spans="1:16" ht="15" customHeight="1" x14ac:dyDescent="0.25">
      <c r="A1" s="264" t="s">
        <v>851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6" ht="15" customHeight="1" x14ac:dyDescent="0.25">
      <c r="A2" s="266" t="s">
        <v>56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6" ht="75.75" customHeight="1" x14ac:dyDescent="0.25">
      <c r="A3" s="1" t="s">
        <v>1</v>
      </c>
      <c r="B3" s="1" t="s">
        <v>2</v>
      </c>
      <c r="C3" s="1" t="s">
        <v>130</v>
      </c>
      <c r="D3" s="1" t="s">
        <v>188</v>
      </c>
      <c r="E3" s="1" t="s">
        <v>189</v>
      </c>
      <c r="F3" s="1" t="s">
        <v>190</v>
      </c>
      <c r="G3" s="1" t="s">
        <v>191</v>
      </c>
      <c r="H3" s="1" t="s">
        <v>192</v>
      </c>
      <c r="I3" s="1" t="s">
        <v>179</v>
      </c>
      <c r="J3" s="1" t="s">
        <v>193</v>
      </c>
      <c r="K3" s="1" t="s">
        <v>194</v>
      </c>
    </row>
    <row r="4" spans="1:16" x14ac:dyDescent="0.25">
      <c r="A4" s="4">
        <v>1</v>
      </c>
      <c r="B4" s="61" t="s">
        <v>13</v>
      </c>
      <c r="C4" s="62">
        <v>3</v>
      </c>
      <c r="D4" s="62">
        <v>0</v>
      </c>
      <c r="E4" s="62">
        <v>0</v>
      </c>
      <c r="F4" s="62">
        <v>0</v>
      </c>
      <c r="G4" s="62">
        <v>0</v>
      </c>
      <c r="H4" s="62">
        <v>0</v>
      </c>
      <c r="I4" s="62">
        <v>0</v>
      </c>
      <c r="J4" s="62">
        <v>0</v>
      </c>
      <c r="K4" s="62">
        <v>0</v>
      </c>
    </row>
    <row r="5" spans="1:16" x14ac:dyDescent="0.25">
      <c r="A5" s="2">
        <v>2</v>
      </c>
      <c r="B5" s="2" t="s">
        <v>14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</row>
    <row r="6" spans="1:16" x14ac:dyDescent="0.25">
      <c r="A6" s="2">
        <v>3</v>
      </c>
      <c r="B6" s="2" t="s">
        <v>15</v>
      </c>
      <c r="C6" s="2">
        <v>9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P6" t="s">
        <v>403</v>
      </c>
    </row>
    <row r="7" spans="1:16" x14ac:dyDescent="0.25">
      <c r="A7" s="2">
        <v>4</v>
      </c>
      <c r="B7" s="2" t="s">
        <v>17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</row>
    <row r="8" spans="1:16" x14ac:dyDescent="0.25">
      <c r="A8" s="2">
        <v>5</v>
      </c>
      <c r="B8" s="2" t="s">
        <v>18</v>
      </c>
      <c r="C8" s="2">
        <v>17</v>
      </c>
      <c r="D8" s="2">
        <v>6</v>
      </c>
      <c r="E8" s="2">
        <v>6</v>
      </c>
      <c r="F8" s="2">
        <v>6</v>
      </c>
      <c r="G8" s="2">
        <v>6</v>
      </c>
      <c r="H8" s="2">
        <v>7</v>
      </c>
      <c r="I8" s="2">
        <v>1.2</v>
      </c>
      <c r="J8" s="2">
        <v>8</v>
      </c>
      <c r="K8" s="2">
        <v>6</v>
      </c>
    </row>
    <row r="9" spans="1:16" x14ac:dyDescent="0.25">
      <c r="A9" s="2">
        <v>6</v>
      </c>
      <c r="B9" s="2" t="s">
        <v>19</v>
      </c>
      <c r="C9" s="2">
        <v>17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</row>
    <row r="10" spans="1:16" x14ac:dyDescent="0.25">
      <c r="A10" s="2">
        <v>7</v>
      </c>
      <c r="B10" s="2" t="s">
        <v>20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</row>
    <row r="11" spans="1:16" x14ac:dyDescent="0.25">
      <c r="A11" s="2">
        <v>8</v>
      </c>
      <c r="B11" s="2" t="s">
        <v>21</v>
      </c>
      <c r="C11" s="2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</row>
    <row r="12" spans="1:16" x14ac:dyDescent="0.25">
      <c r="A12" s="2">
        <v>9</v>
      </c>
      <c r="B12" s="2" t="s">
        <v>22</v>
      </c>
      <c r="C12" s="2">
        <v>3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</row>
    <row r="13" spans="1:16" x14ac:dyDescent="0.25">
      <c r="A13" s="2">
        <v>10</v>
      </c>
      <c r="B13" s="2" t="s">
        <v>23</v>
      </c>
      <c r="C13" s="2">
        <v>3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</row>
    <row r="14" spans="1:16" x14ac:dyDescent="0.25">
      <c r="A14" s="2">
        <v>11</v>
      </c>
      <c r="B14" s="2" t="s">
        <v>24</v>
      </c>
      <c r="C14" s="2">
        <v>1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1:16" x14ac:dyDescent="0.25">
      <c r="A15" s="2">
        <v>12</v>
      </c>
      <c r="B15" s="2" t="s">
        <v>25</v>
      </c>
      <c r="C15" s="2">
        <v>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6" x14ac:dyDescent="0.25">
      <c r="A16" s="2">
        <v>13</v>
      </c>
      <c r="B16" s="2" t="s">
        <v>26</v>
      </c>
      <c r="C16" s="2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x14ac:dyDescent="0.25">
      <c r="A17" s="2">
        <v>14</v>
      </c>
      <c r="B17" s="2" t="s">
        <v>27</v>
      </c>
      <c r="C17" s="2">
        <v>114</v>
      </c>
      <c r="D17" s="2">
        <v>0</v>
      </c>
      <c r="E17" s="2">
        <v>0</v>
      </c>
      <c r="F17" s="2">
        <v>6</v>
      </c>
      <c r="G17" s="2">
        <v>2.2599999999999998</v>
      </c>
      <c r="H17" s="2">
        <v>0</v>
      </c>
      <c r="I17" s="2">
        <v>0</v>
      </c>
      <c r="J17" s="2">
        <v>30</v>
      </c>
      <c r="K17" s="2">
        <v>16.239999999999998</v>
      </c>
    </row>
    <row r="18" spans="1:11" x14ac:dyDescent="0.25">
      <c r="A18" s="2">
        <v>15</v>
      </c>
      <c r="B18" s="2" t="s">
        <v>28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</row>
    <row r="19" spans="1:11" x14ac:dyDescent="0.25">
      <c r="A19" s="2">
        <v>16</v>
      </c>
      <c r="B19" s="2" t="s">
        <v>29</v>
      </c>
      <c r="C19" s="2">
        <v>17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</row>
    <row r="20" spans="1:11" x14ac:dyDescent="0.25">
      <c r="A20" s="2">
        <v>17</v>
      </c>
      <c r="B20" s="2" t="s">
        <v>30</v>
      </c>
      <c r="C20" s="2">
        <v>17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</row>
    <row r="21" spans="1:11" x14ac:dyDescent="0.25">
      <c r="A21" s="8">
        <v>18</v>
      </c>
      <c r="B21" s="8" t="s">
        <v>31</v>
      </c>
      <c r="C21" s="8">
        <v>9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</row>
    <row r="22" spans="1:11" x14ac:dyDescent="0.25">
      <c r="A22" s="2">
        <v>18</v>
      </c>
      <c r="B22" s="2" t="s">
        <v>32</v>
      </c>
      <c r="C22" s="2">
        <v>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</row>
    <row r="23" spans="1:11" x14ac:dyDescent="0.25">
      <c r="A23" s="8">
        <v>19</v>
      </c>
      <c r="B23" s="2" t="s">
        <v>33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</row>
    <row r="24" spans="1:11" x14ac:dyDescent="0.25">
      <c r="A24" s="3" t="s">
        <v>34</v>
      </c>
      <c r="B24" s="3" t="s">
        <v>35</v>
      </c>
      <c r="C24" s="3">
        <f t="shared" ref="C24:K24" si="0">SUM(C4:C23)</f>
        <v>228</v>
      </c>
      <c r="D24" s="3">
        <f t="shared" si="0"/>
        <v>6</v>
      </c>
      <c r="E24" s="3">
        <f t="shared" si="0"/>
        <v>6</v>
      </c>
      <c r="F24" s="3">
        <f t="shared" si="0"/>
        <v>12</v>
      </c>
      <c r="G24" s="3">
        <f t="shared" si="0"/>
        <v>8.26</v>
      </c>
      <c r="H24" s="3">
        <f t="shared" si="0"/>
        <v>7</v>
      </c>
      <c r="I24" s="3">
        <f t="shared" si="0"/>
        <v>1.2</v>
      </c>
      <c r="J24" s="3">
        <f t="shared" si="0"/>
        <v>38</v>
      </c>
      <c r="K24" s="3">
        <f t="shared" si="0"/>
        <v>22.24</v>
      </c>
    </row>
    <row r="25" spans="1:11" x14ac:dyDescent="0.25">
      <c r="A25" s="2">
        <v>1</v>
      </c>
      <c r="B25" s="2" t="s">
        <v>36</v>
      </c>
      <c r="C25" s="2">
        <v>0</v>
      </c>
      <c r="D25" s="2">
        <v>0</v>
      </c>
      <c r="E25" s="2">
        <v>0</v>
      </c>
      <c r="F25" s="2">
        <v>3784</v>
      </c>
      <c r="G25" s="2">
        <v>8148.06</v>
      </c>
      <c r="H25" s="2">
        <v>0</v>
      </c>
      <c r="I25" s="2">
        <v>0</v>
      </c>
      <c r="J25" s="2">
        <v>3784</v>
      </c>
      <c r="K25" s="2">
        <v>8148.06</v>
      </c>
    </row>
    <row r="26" spans="1:11" x14ac:dyDescent="0.25">
      <c r="A26" s="2">
        <v>2</v>
      </c>
      <c r="B26" s="2" t="s">
        <v>37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x14ac:dyDescent="0.25">
      <c r="A27" s="2">
        <v>3</v>
      </c>
      <c r="B27" s="2" t="s">
        <v>39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x14ac:dyDescent="0.25">
      <c r="A28" s="2">
        <v>4</v>
      </c>
      <c r="B28" s="2" t="s">
        <v>40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</row>
    <row r="29" spans="1:11" x14ac:dyDescent="0.25">
      <c r="A29" s="2">
        <v>5</v>
      </c>
      <c r="B29" s="2" t="s">
        <v>41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</row>
    <row r="30" spans="1:11" x14ac:dyDescent="0.25">
      <c r="A30" s="2">
        <v>6</v>
      </c>
      <c r="B30" s="2" t="s">
        <v>42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</row>
    <row r="31" spans="1:11" ht="15" customHeight="1" x14ac:dyDescent="0.25">
      <c r="A31" s="2">
        <v>7</v>
      </c>
      <c r="B31" s="2" t="s">
        <v>44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</row>
    <row r="32" spans="1:11" x14ac:dyDescent="0.25">
      <c r="A32" s="2">
        <v>8</v>
      </c>
      <c r="B32" s="2" t="s">
        <v>45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</row>
    <row r="33" spans="1:11" x14ac:dyDescent="0.25">
      <c r="A33" s="3" t="s">
        <v>46</v>
      </c>
      <c r="B33" s="3" t="s">
        <v>35</v>
      </c>
      <c r="C33" s="3">
        <v>0</v>
      </c>
      <c r="D33" s="3">
        <v>0</v>
      </c>
      <c r="E33" s="3">
        <v>0</v>
      </c>
      <c r="F33" s="3">
        <v>3784</v>
      </c>
      <c r="G33" s="3">
        <v>8148.06</v>
      </c>
      <c r="H33" s="3">
        <v>0</v>
      </c>
      <c r="I33" s="3">
        <v>0</v>
      </c>
      <c r="J33" s="3">
        <v>3784</v>
      </c>
      <c r="K33" s="3">
        <v>8148.06</v>
      </c>
    </row>
    <row r="34" spans="1:11" x14ac:dyDescent="0.25">
      <c r="A34" s="2">
        <v>1</v>
      </c>
      <c r="B34" s="2" t="s">
        <v>47</v>
      </c>
      <c r="C34" s="2">
        <v>119</v>
      </c>
      <c r="D34" s="2">
        <v>0</v>
      </c>
      <c r="E34" s="2">
        <v>0</v>
      </c>
      <c r="F34" s="2">
        <v>12</v>
      </c>
      <c r="G34" s="2">
        <v>6.33</v>
      </c>
      <c r="H34" s="2">
        <v>0</v>
      </c>
      <c r="I34" s="2">
        <v>0</v>
      </c>
      <c r="J34" s="2">
        <v>25</v>
      </c>
      <c r="K34" s="2">
        <v>13.75</v>
      </c>
    </row>
    <row r="35" spans="1:11" x14ac:dyDescent="0.25">
      <c r="A35" s="3" t="s">
        <v>48</v>
      </c>
      <c r="B35" s="3" t="s">
        <v>35</v>
      </c>
      <c r="C35" s="3">
        <v>0</v>
      </c>
      <c r="D35" s="3">
        <v>0</v>
      </c>
      <c r="E35" s="3">
        <v>0</v>
      </c>
      <c r="F35" s="3">
        <v>12</v>
      </c>
      <c r="G35" s="3">
        <v>6.33</v>
      </c>
      <c r="H35" s="3">
        <v>0</v>
      </c>
      <c r="I35" s="3">
        <v>0</v>
      </c>
      <c r="J35" s="3">
        <v>25</v>
      </c>
      <c r="K35" s="3">
        <v>13.75</v>
      </c>
    </row>
    <row r="36" spans="1:11" x14ac:dyDescent="0.25">
      <c r="A36" s="2">
        <v>1</v>
      </c>
      <c r="B36" s="2" t="s">
        <v>49</v>
      </c>
      <c r="C36" s="2">
        <v>81</v>
      </c>
      <c r="D36" s="2">
        <v>75</v>
      </c>
      <c r="E36" s="2">
        <v>373</v>
      </c>
      <c r="F36" s="2">
        <v>1228</v>
      </c>
      <c r="G36" s="2">
        <v>663.28</v>
      </c>
      <c r="H36" s="2">
        <v>88</v>
      </c>
      <c r="I36" s="2">
        <v>373.21</v>
      </c>
      <c r="J36" s="2">
        <v>1228</v>
      </c>
      <c r="K36" s="2">
        <v>663.28</v>
      </c>
    </row>
    <row r="37" spans="1:11" x14ac:dyDescent="0.25">
      <c r="A37" s="2">
        <v>2</v>
      </c>
      <c r="B37" s="2" t="s">
        <v>50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</row>
    <row r="38" spans="1:11" x14ac:dyDescent="0.25">
      <c r="A38" s="2">
        <v>3</v>
      </c>
      <c r="B38" s="2" t="s">
        <v>51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</row>
    <row r="39" spans="1:11" x14ac:dyDescent="0.25">
      <c r="A39" s="2">
        <v>4</v>
      </c>
      <c r="B39" s="2" t="s">
        <v>52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  <row r="40" spans="1:11" x14ac:dyDescent="0.25">
      <c r="A40" s="3" t="s">
        <v>53</v>
      </c>
      <c r="B40" s="3" t="s">
        <v>35</v>
      </c>
      <c r="C40" s="3">
        <f>C24+C33+C34+C36</f>
        <v>428</v>
      </c>
      <c r="D40" s="3">
        <v>81</v>
      </c>
      <c r="E40" s="3">
        <f>E24+E36</f>
        <v>379</v>
      </c>
      <c r="F40" s="3">
        <f>F24+F33+F35+F36</f>
        <v>5036</v>
      </c>
      <c r="G40" s="3">
        <f>G24+G33+G35+G36</f>
        <v>8825.93</v>
      </c>
      <c r="H40" s="3">
        <v>95</v>
      </c>
      <c r="I40" s="3">
        <f>I24+I33+I35+I36</f>
        <v>374.40999999999997</v>
      </c>
      <c r="J40" s="3">
        <f>J24+J33+J35+J36</f>
        <v>5075</v>
      </c>
      <c r="K40" s="3">
        <f>K24+K33+K35+K36</f>
        <v>8847.33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workbookViewId="0">
      <selection activeCell="F13" sqref="F13"/>
    </sheetView>
  </sheetViews>
  <sheetFormatPr defaultRowHeight="15" x14ac:dyDescent="0.25"/>
  <cols>
    <col min="2" max="2" width="22.28515625" bestFit="1" customWidth="1"/>
    <col min="7" max="10" width="14.28515625" customWidth="1"/>
  </cols>
  <sheetData>
    <row r="2" spans="1:11" ht="15.75" x14ac:dyDescent="0.25">
      <c r="A2" s="247" t="s">
        <v>843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1" ht="15.75" x14ac:dyDescent="0.25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</row>
    <row r="4" spans="1:11" ht="31.5" x14ac:dyDescent="0.25">
      <c r="A4" s="178" t="s">
        <v>480</v>
      </c>
      <c r="B4" s="179" t="s">
        <v>533</v>
      </c>
      <c r="C4" s="179" t="s">
        <v>3</v>
      </c>
      <c r="D4" s="178" t="s">
        <v>4</v>
      </c>
      <c r="E4" s="179" t="s">
        <v>5</v>
      </c>
      <c r="F4" s="179" t="s">
        <v>35</v>
      </c>
      <c r="G4" s="178" t="s">
        <v>844</v>
      </c>
      <c r="H4" s="178" t="s">
        <v>845</v>
      </c>
      <c r="I4" s="178" t="s">
        <v>846</v>
      </c>
      <c r="J4" s="178" t="s">
        <v>847</v>
      </c>
      <c r="K4" s="178" t="s">
        <v>35</v>
      </c>
    </row>
    <row r="5" spans="1:11" ht="15.75" x14ac:dyDescent="0.25">
      <c r="A5" s="179">
        <v>1</v>
      </c>
      <c r="B5" s="180" t="s">
        <v>696</v>
      </c>
      <c r="C5" s="181">
        <v>58</v>
      </c>
      <c r="D5" s="181">
        <v>30</v>
      </c>
      <c r="E5" s="181">
        <v>99</v>
      </c>
      <c r="F5" s="181">
        <v>187</v>
      </c>
      <c r="G5" s="181">
        <v>93</v>
      </c>
      <c r="H5" s="181">
        <v>25</v>
      </c>
      <c r="I5" s="181">
        <v>39</v>
      </c>
      <c r="J5" s="181">
        <v>24</v>
      </c>
      <c r="K5" s="181">
        <v>181</v>
      </c>
    </row>
    <row r="6" spans="1:11" ht="15.75" x14ac:dyDescent="0.25">
      <c r="A6" s="179">
        <v>2</v>
      </c>
      <c r="B6" s="180" t="s">
        <v>693</v>
      </c>
      <c r="C6" s="181">
        <v>15</v>
      </c>
      <c r="D6" s="181">
        <v>9</v>
      </c>
      <c r="E6" s="181">
        <v>1</v>
      </c>
      <c r="F6" s="181">
        <v>25</v>
      </c>
      <c r="G6" s="181">
        <v>8</v>
      </c>
      <c r="H6" s="181">
        <v>2</v>
      </c>
      <c r="I6" s="181">
        <v>13</v>
      </c>
      <c r="J6" s="181">
        <v>2</v>
      </c>
      <c r="K6" s="181">
        <v>25</v>
      </c>
    </row>
    <row r="7" spans="1:11" ht="15.75" x14ac:dyDescent="0.25">
      <c r="A7" s="179">
        <v>3</v>
      </c>
      <c r="B7" s="180" t="s">
        <v>698</v>
      </c>
      <c r="C7" s="181">
        <v>5</v>
      </c>
      <c r="D7" s="181">
        <v>1</v>
      </c>
      <c r="E7" s="181">
        <v>0</v>
      </c>
      <c r="F7" s="181">
        <v>6</v>
      </c>
      <c r="G7" s="181">
        <v>2</v>
      </c>
      <c r="H7" s="181">
        <v>1</v>
      </c>
      <c r="I7" s="181">
        <v>2</v>
      </c>
      <c r="J7" s="181">
        <v>1</v>
      </c>
      <c r="K7" s="181">
        <v>6</v>
      </c>
    </row>
    <row r="8" spans="1:11" ht="15.75" x14ac:dyDescent="0.25">
      <c r="A8" s="182">
        <v>4</v>
      </c>
      <c r="B8" s="180" t="s">
        <v>435</v>
      </c>
      <c r="C8" s="181">
        <v>18</v>
      </c>
      <c r="D8" s="181">
        <v>2</v>
      </c>
      <c r="E8" s="181">
        <v>1</v>
      </c>
      <c r="F8" s="181">
        <v>21</v>
      </c>
      <c r="G8" s="181">
        <v>8</v>
      </c>
      <c r="H8" s="181">
        <v>3</v>
      </c>
      <c r="I8" s="181">
        <v>9</v>
      </c>
      <c r="J8" s="181">
        <v>1</v>
      </c>
      <c r="K8" s="181">
        <v>21</v>
      </c>
    </row>
    <row r="9" spans="1:11" ht="15.75" x14ac:dyDescent="0.25">
      <c r="A9" s="179">
        <v>5</v>
      </c>
      <c r="B9" s="180" t="s">
        <v>430</v>
      </c>
      <c r="C9" s="181">
        <v>22</v>
      </c>
      <c r="D9" s="181">
        <v>14</v>
      </c>
      <c r="E9" s="181">
        <v>6</v>
      </c>
      <c r="F9" s="181">
        <v>42</v>
      </c>
      <c r="G9" s="181">
        <v>18</v>
      </c>
      <c r="H9" s="181">
        <v>5</v>
      </c>
      <c r="I9" s="181">
        <v>10</v>
      </c>
      <c r="J9" s="181">
        <v>8</v>
      </c>
      <c r="K9" s="181">
        <v>41</v>
      </c>
    </row>
    <row r="10" spans="1:11" ht="15.75" x14ac:dyDescent="0.25">
      <c r="A10" s="179">
        <v>6</v>
      </c>
      <c r="B10" s="180" t="s">
        <v>700</v>
      </c>
      <c r="C10" s="181">
        <v>6</v>
      </c>
      <c r="D10" s="181">
        <v>2</v>
      </c>
      <c r="E10" s="181">
        <v>0</v>
      </c>
      <c r="F10" s="181">
        <v>8</v>
      </c>
      <c r="G10" s="181">
        <v>5</v>
      </c>
      <c r="H10" s="181">
        <v>0</v>
      </c>
      <c r="I10" s="181">
        <v>1</v>
      </c>
      <c r="J10" s="181">
        <v>2</v>
      </c>
      <c r="K10" s="181">
        <v>8</v>
      </c>
    </row>
    <row r="11" spans="1:11" ht="15.75" x14ac:dyDescent="0.25">
      <c r="A11" s="179">
        <v>7</v>
      </c>
      <c r="B11" s="180" t="s">
        <v>694</v>
      </c>
      <c r="C11" s="181">
        <v>9</v>
      </c>
      <c r="D11" s="181">
        <v>5</v>
      </c>
      <c r="E11" s="181">
        <v>0</v>
      </c>
      <c r="F11" s="181">
        <v>14</v>
      </c>
      <c r="G11" s="181">
        <v>11</v>
      </c>
      <c r="H11" s="181">
        <v>2</v>
      </c>
      <c r="I11" s="181">
        <v>1</v>
      </c>
      <c r="J11" s="181">
        <v>2</v>
      </c>
      <c r="K11" s="181">
        <v>16</v>
      </c>
    </row>
    <row r="12" spans="1:11" ht="15.75" x14ac:dyDescent="0.25">
      <c r="A12" s="179">
        <v>8</v>
      </c>
      <c r="B12" s="180" t="s">
        <v>697</v>
      </c>
      <c r="C12" s="181">
        <v>22</v>
      </c>
      <c r="D12" s="181">
        <v>13</v>
      </c>
      <c r="E12" s="181">
        <v>0</v>
      </c>
      <c r="F12" s="181">
        <v>35</v>
      </c>
      <c r="G12" s="181">
        <v>20</v>
      </c>
      <c r="H12" s="181">
        <v>4</v>
      </c>
      <c r="I12" s="181">
        <v>5</v>
      </c>
      <c r="J12" s="181">
        <v>10</v>
      </c>
      <c r="K12" s="181">
        <v>39</v>
      </c>
    </row>
    <row r="13" spans="1:11" ht="15.75" x14ac:dyDescent="0.25">
      <c r="A13" s="179">
        <v>9</v>
      </c>
      <c r="B13" s="180" t="s">
        <v>809</v>
      </c>
      <c r="C13" s="181">
        <v>11</v>
      </c>
      <c r="D13" s="181">
        <v>0</v>
      </c>
      <c r="E13" s="181">
        <v>0</v>
      </c>
      <c r="F13" s="181">
        <v>11</v>
      </c>
      <c r="G13" s="181">
        <v>7</v>
      </c>
      <c r="H13" s="181">
        <v>0</v>
      </c>
      <c r="I13" s="181">
        <v>2</v>
      </c>
      <c r="J13" s="181">
        <v>2</v>
      </c>
      <c r="K13" s="181">
        <v>11</v>
      </c>
    </row>
    <row r="14" spans="1:11" ht="15.75" x14ac:dyDescent="0.25">
      <c r="A14" s="179">
        <v>10</v>
      </c>
      <c r="B14" s="180" t="s">
        <v>699</v>
      </c>
      <c r="C14" s="181">
        <v>5</v>
      </c>
      <c r="D14" s="181">
        <v>1</v>
      </c>
      <c r="E14" s="181">
        <v>0</v>
      </c>
      <c r="F14" s="181">
        <v>6</v>
      </c>
      <c r="G14" s="181">
        <v>4</v>
      </c>
      <c r="H14" s="181">
        <v>0</v>
      </c>
      <c r="I14" s="181">
        <v>1</v>
      </c>
      <c r="J14" s="181">
        <v>2</v>
      </c>
      <c r="K14" s="181">
        <v>7</v>
      </c>
    </row>
    <row r="15" spans="1:11" ht="15.75" x14ac:dyDescent="0.25">
      <c r="A15" s="179">
        <v>11</v>
      </c>
      <c r="B15" s="180" t="s">
        <v>528</v>
      </c>
      <c r="C15" s="181">
        <v>32</v>
      </c>
      <c r="D15" s="181">
        <v>8</v>
      </c>
      <c r="E15" s="181">
        <v>2</v>
      </c>
      <c r="F15" s="181">
        <v>42</v>
      </c>
      <c r="G15" s="181">
        <v>22</v>
      </c>
      <c r="H15" s="181">
        <v>5</v>
      </c>
      <c r="I15" s="181">
        <v>11</v>
      </c>
      <c r="J15" s="181">
        <v>4</v>
      </c>
      <c r="K15" s="181">
        <v>42</v>
      </c>
    </row>
    <row r="16" spans="1:11" ht="15.75" x14ac:dyDescent="0.25">
      <c r="A16" s="183"/>
      <c r="B16" s="184" t="s">
        <v>35</v>
      </c>
      <c r="C16" s="185">
        <v>203</v>
      </c>
      <c r="D16" s="185">
        <v>85</v>
      </c>
      <c r="E16" s="185">
        <v>109</v>
      </c>
      <c r="F16" s="185">
        <v>397</v>
      </c>
      <c r="G16" s="185">
        <v>198</v>
      </c>
      <c r="H16" s="185">
        <v>47</v>
      </c>
      <c r="I16" s="185">
        <v>94</v>
      </c>
      <c r="J16" s="185">
        <v>58</v>
      </c>
      <c r="K16" s="185">
        <v>397</v>
      </c>
    </row>
    <row r="17" spans="1:11" x14ac:dyDescent="0.2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</sheetData>
  <mergeCells count="2">
    <mergeCell ref="A2:K2"/>
    <mergeCell ref="A3:K3"/>
  </mergeCell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H56" sqref="H56"/>
    </sheetView>
  </sheetViews>
  <sheetFormatPr defaultRowHeight="15" x14ac:dyDescent="0.25"/>
  <cols>
    <col min="1" max="1" width="7.28515625" style="35" customWidth="1"/>
    <col min="2" max="2" width="11" style="35" bestFit="1" customWidth="1"/>
    <col min="3" max="3" width="6.5703125" style="35" customWidth="1"/>
    <col min="4" max="4" width="14.5703125" style="35" customWidth="1"/>
    <col min="5" max="5" width="17.5703125" style="35" customWidth="1"/>
    <col min="6" max="6" width="16.140625" style="35" customWidth="1"/>
    <col min="7" max="7" width="18.85546875" style="35" customWidth="1"/>
  </cols>
  <sheetData>
    <row r="1" spans="1:16" x14ac:dyDescent="0.25">
      <c r="A1" s="243" t="s">
        <v>195</v>
      </c>
      <c r="B1" s="244"/>
      <c r="C1" s="244"/>
      <c r="D1" s="244"/>
      <c r="E1" s="244"/>
      <c r="F1" s="244"/>
      <c r="G1" s="244"/>
    </row>
    <row r="2" spans="1:16" x14ac:dyDescent="0.25">
      <c r="A2" s="243" t="s">
        <v>196</v>
      </c>
      <c r="B2" s="244"/>
      <c r="C2" s="244"/>
      <c r="D2" s="244"/>
      <c r="E2" s="244"/>
      <c r="F2" s="244"/>
      <c r="G2" s="244"/>
    </row>
    <row r="3" spans="1:16" ht="45" x14ac:dyDescent="0.25">
      <c r="A3" s="1" t="s">
        <v>1</v>
      </c>
      <c r="B3" s="1" t="s">
        <v>2</v>
      </c>
      <c r="C3" s="1" t="s">
        <v>130</v>
      </c>
      <c r="D3" s="1" t="s">
        <v>197</v>
      </c>
      <c r="E3" s="1" t="s">
        <v>198</v>
      </c>
      <c r="F3" s="1" t="s">
        <v>199</v>
      </c>
      <c r="G3" s="1" t="s">
        <v>200</v>
      </c>
    </row>
    <row r="4" spans="1:16" x14ac:dyDescent="0.25">
      <c r="A4" s="4">
        <v>1</v>
      </c>
      <c r="B4" s="58" t="s">
        <v>13</v>
      </c>
      <c r="C4" s="4">
        <v>50</v>
      </c>
      <c r="D4" s="4">
        <v>0</v>
      </c>
      <c r="E4" s="4">
        <v>0</v>
      </c>
      <c r="F4" s="4">
        <v>0</v>
      </c>
      <c r="G4" s="4">
        <v>0</v>
      </c>
    </row>
    <row r="5" spans="1:16" x14ac:dyDescent="0.25">
      <c r="A5" s="4">
        <v>2</v>
      </c>
      <c r="B5" s="58" t="s">
        <v>14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16" x14ac:dyDescent="0.25">
      <c r="A6" s="4">
        <v>3</v>
      </c>
      <c r="B6" s="58" t="s">
        <v>15</v>
      </c>
      <c r="C6" s="4">
        <v>200</v>
      </c>
      <c r="D6" s="4">
        <v>214</v>
      </c>
      <c r="E6" s="4">
        <v>103.62</v>
      </c>
      <c r="F6" s="4">
        <v>0</v>
      </c>
      <c r="G6" s="4">
        <v>0</v>
      </c>
      <c r="P6" t="s">
        <v>403</v>
      </c>
    </row>
    <row r="7" spans="1:16" x14ac:dyDescent="0.25">
      <c r="A7" s="4">
        <v>4</v>
      </c>
      <c r="B7" s="58" t="s">
        <v>16</v>
      </c>
      <c r="C7" s="4">
        <v>50</v>
      </c>
      <c r="D7" s="4">
        <v>22</v>
      </c>
      <c r="E7" s="4">
        <v>22.85</v>
      </c>
      <c r="F7" s="4">
        <v>114</v>
      </c>
      <c r="G7" s="4">
        <v>110.19</v>
      </c>
    </row>
    <row r="8" spans="1:16" x14ac:dyDescent="0.25">
      <c r="A8" s="4">
        <v>5</v>
      </c>
      <c r="B8" s="58" t="s">
        <v>17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16" x14ac:dyDescent="0.25">
      <c r="A9" s="4">
        <v>6</v>
      </c>
      <c r="B9" s="58" t="s">
        <v>18</v>
      </c>
      <c r="C9" s="4">
        <v>750</v>
      </c>
      <c r="D9" s="4">
        <v>52</v>
      </c>
      <c r="E9" s="4">
        <v>36</v>
      </c>
      <c r="F9" s="4">
        <v>157</v>
      </c>
      <c r="G9" s="4">
        <v>0</v>
      </c>
    </row>
    <row r="10" spans="1:16" x14ac:dyDescent="0.25">
      <c r="A10" s="4">
        <v>7</v>
      </c>
      <c r="B10" s="58" t="s">
        <v>19</v>
      </c>
      <c r="C10" s="4">
        <v>900</v>
      </c>
      <c r="D10" s="4">
        <v>0</v>
      </c>
      <c r="E10" s="4">
        <v>0</v>
      </c>
      <c r="F10" s="4">
        <v>0</v>
      </c>
      <c r="G10" s="4">
        <v>0</v>
      </c>
    </row>
    <row r="11" spans="1:16" x14ac:dyDescent="0.25">
      <c r="A11" s="4">
        <v>8</v>
      </c>
      <c r="B11" s="58" t="s">
        <v>20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16" x14ac:dyDescent="0.25">
      <c r="A12" s="4">
        <v>9</v>
      </c>
      <c r="B12" s="58" t="s">
        <v>21</v>
      </c>
      <c r="C12" s="4">
        <v>50</v>
      </c>
      <c r="D12" s="4">
        <v>0</v>
      </c>
      <c r="E12" s="4">
        <v>0</v>
      </c>
      <c r="F12" s="4">
        <v>0</v>
      </c>
      <c r="G12" s="4">
        <v>0</v>
      </c>
    </row>
    <row r="13" spans="1:16" x14ac:dyDescent="0.25">
      <c r="A13" s="4">
        <v>10</v>
      </c>
      <c r="B13" s="58" t="s">
        <v>22</v>
      </c>
      <c r="C13" s="4">
        <v>200</v>
      </c>
      <c r="D13" s="4">
        <v>6</v>
      </c>
      <c r="E13" s="4">
        <v>3.35</v>
      </c>
      <c r="F13" s="4">
        <v>10</v>
      </c>
      <c r="G13" s="4">
        <v>6</v>
      </c>
    </row>
    <row r="14" spans="1:16" x14ac:dyDescent="0.25">
      <c r="A14" s="4">
        <v>11</v>
      </c>
      <c r="B14" s="58" t="s">
        <v>23</v>
      </c>
      <c r="C14" s="4">
        <v>50</v>
      </c>
      <c r="D14" s="4">
        <v>0</v>
      </c>
      <c r="E14" s="4">
        <v>0</v>
      </c>
      <c r="F14" s="4">
        <v>0</v>
      </c>
      <c r="G14" s="4">
        <v>0</v>
      </c>
    </row>
    <row r="15" spans="1:16" x14ac:dyDescent="0.25">
      <c r="A15" s="4">
        <v>12</v>
      </c>
      <c r="B15" s="58" t="s">
        <v>24</v>
      </c>
      <c r="C15" s="4">
        <v>0</v>
      </c>
      <c r="D15" s="4">
        <v>0</v>
      </c>
      <c r="E15" s="4">
        <v>0</v>
      </c>
      <c r="F15" s="4">
        <v>1</v>
      </c>
      <c r="G15" s="4">
        <v>0.5</v>
      </c>
    </row>
    <row r="16" spans="1:16" x14ac:dyDescent="0.25">
      <c r="A16" s="4">
        <v>13</v>
      </c>
      <c r="B16" s="58" t="s">
        <v>25</v>
      </c>
      <c r="C16" s="4">
        <v>500</v>
      </c>
      <c r="D16" s="4">
        <v>306</v>
      </c>
      <c r="E16" s="4">
        <v>157.85</v>
      </c>
      <c r="F16" s="4">
        <v>552</v>
      </c>
      <c r="G16" s="4">
        <v>265.5</v>
      </c>
    </row>
    <row r="17" spans="1:7" x14ac:dyDescent="0.25">
      <c r="A17" s="4">
        <v>14</v>
      </c>
      <c r="B17" s="58" t="s">
        <v>26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4">
        <v>15</v>
      </c>
      <c r="B18" s="58" t="s">
        <v>27</v>
      </c>
      <c r="C18" s="4">
        <v>6600</v>
      </c>
      <c r="D18" s="4">
        <v>8871</v>
      </c>
      <c r="E18" s="4">
        <v>5070.03</v>
      </c>
      <c r="F18" s="4">
        <v>60674</v>
      </c>
      <c r="G18" s="4">
        <v>32856.6</v>
      </c>
    </row>
    <row r="19" spans="1:7" x14ac:dyDescent="0.25">
      <c r="A19" s="4">
        <v>16</v>
      </c>
      <c r="B19" s="58" t="s">
        <v>28</v>
      </c>
      <c r="C19" s="4">
        <v>400</v>
      </c>
      <c r="D19" s="4">
        <v>67</v>
      </c>
      <c r="E19" s="4">
        <v>33.71</v>
      </c>
      <c r="F19" s="4">
        <v>67</v>
      </c>
      <c r="G19" s="4">
        <v>33.71</v>
      </c>
    </row>
    <row r="20" spans="1:7" x14ac:dyDescent="0.25">
      <c r="A20" s="4">
        <v>17</v>
      </c>
      <c r="B20" s="58" t="s">
        <v>29</v>
      </c>
      <c r="C20" s="4">
        <v>1150</v>
      </c>
      <c r="D20" s="4">
        <v>219</v>
      </c>
      <c r="E20" s="4">
        <v>89</v>
      </c>
      <c r="F20" s="4">
        <v>663</v>
      </c>
      <c r="G20" s="4">
        <v>1033.6500000000001</v>
      </c>
    </row>
    <row r="21" spans="1:7" x14ac:dyDescent="0.25">
      <c r="A21" s="4">
        <v>18</v>
      </c>
      <c r="B21" s="58" t="s">
        <v>30</v>
      </c>
      <c r="C21" s="4">
        <v>750</v>
      </c>
      <c r="D21" s="4">
        <v>1</v>
      </c>
      <c r="E21" s="4">
        <v>0.3</v>
      </c>
      <c r="F21" s="4">
        <v>136</v>
      </c>
      <c r="G21" s="4">
        <v>30.03</v>
      </c>
    </row>
    <row r="22" spans="1:7" x14ac:dyDescent="0.25">
      <c r="A22" s="4">
        <v>19</v>
      </c>
      <c r="B22" s="58" t="s">
        <v>31</v>
      </c>
      <c r="C22" s="4">
        <v>550</v>
      </c>
      <c r="D22" s="4">
        <v>5</v>
      </c>
      <c r="E22" s="4">
        <v>3.1</v>
      </c>
      <c r="F22" s="4">
        <v>72</v>
      </c>
      <c r="G22" s="4">
        <v>34.4</v>
      </c>
    </row>
    <row r="23" spans="1:7" x14ac:dyDescent="0.25">
      <c r="A23" s="4">
        <v>20</v>
      </c>
      <c r="B23" s="58" t="s">
        <v>32</v>
      </c>
      <c r="C23" s="4">
        <v>100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4">
        <v>21</v>
      </c>
      <c r="B24" s="58" t="s">
        <v>33</v>
      </c>
      <c r="C24" s="4">
        <v>200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9" t="s">
        <v>34</v>
      </c>
      <c r="B25" s="63" t="s">
        <v>35</v>
      </c>
      <c r="C25" s="9">
        <v>12500</v>
      </c>
      <c r="D25" s="9">
        <v>9763</v>
      </c>
      <c r="E25" s="9">
        <v>5519.81</v>
      </c>
      <c r="F25" s="9">
        <f>SUM(F4:F24)</f>
        <v>62446</v>
      </c>
      <c r="G25" s="9">
        <v>34370.58</v>
      </c>
    </row>
    <row r="26" spans="1:7" x14ac:dyDescent="0.25">
      <c r="A26" s="2">
        <v>1</v>
      </c>
      <c r="B26" s="58" t="s">
        <v>36</v>
      </c>
      <c r="C26" s="2">
        <v>1350</v>
      </c>
      <c r="D26" s="2">
        <v>1226</v>
      </c>
      <c r="E26" s="2">
        <v>524.25</v>
      </c>
      <c r="F26" s="2">
        <v>1533</v>
      </c>
      <c r="G26" s="2">
        <v>389.44</v>
      </c>
    </row>
    <row r="27" spans="1:7" x14ac:dyDescent="0.25">
      <c r="A27" s="2">
        <v>2</v>
      </c>
      <c r="B27" s="58" t="s">
        <v>37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x14ac:dyDescent="0.25">
      <c r="A28" s="2">
        <v>3</v>
      </c>
      <c r="B28" s="58" t="s">
        <v>38</v>
      </c>
      <c r="C28" s="2">
        <v>700</v>
      </c>
      <c r="D28" s="2">
        <v>0</v>
      </c>
      <c r="E28" s="2">
        <v>0</v>
      </c>
      <c r="F28" s="2">
        <v>0</v>
      </c>
      <c r="G28" s="2">
        <v>0</v>
      </c>
    </row>
    <row r="29" spans="1:7" x14ac:dyDescent="0.25">
      <c r="A29" s="2">
        <v>4</v>
      </c>
      <c r="B29" s="58" t="s">
        <v>39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</row>
    <row r="30" spans="1:7" x14ac:dyDescent="0.25">
      <c r="A30" s="2">
        <v>5</v>
      </c>
      <c r="B30" s="58" t="s">
        <v>40</v>
      </c>
      <c r="C30" s="2">
        <v>300</v>
      </c>
      <c r="D30" s="2">
        <v>1</v>
      </c>
      <c r="E30" s="2">
        <v>4.75</v>
      </c>
      <c r="F30" s="2">
        <v>9</v>
      </c>
      <c r="G30" s="2">
        <v>40.450000000000003</v>
      </c>
    </row>
    <row r="31" spans="1:7" x14ac:dyDescent="0.25">
      <c r="A31" s="2">
        <v>6</v>
      </c>
      <c r="B31" s="58" t="s">
        <v>41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</row>
    <row r="32" spans="1:7" x14ac:dyDescent="0.25">
      <c r="A32" s="2">
        <v>7</v>
      </c>
      <c r="B32" s="58" t="s">
        <v>42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</row>
    <row r="33" spans="1:7" x14ac:dyDescent="0.25">
      <c r="A33" s="2">
        <v>8</v>
      </c>
      <c r="B33" s="58" t="s">
        <v>43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</row>
    <row r="34" spans="1:7" x14ac:dyDescent="0.25">
      <c r="A34" s="2">
        <v>9</v>
      </c>
      <c r="B34" s="58" t="s">
        <v>44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7" x14ac:dyDescent="0.25">
      <c r="A35" s="2">
        <v>10</v>
      </c>
      <c r="B35" s="58" t="s">
        <v>45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</row>
    <row r="36" spans="1:7" x14ac:dyDescent="0.25">
      <c r="A36" s="3" t="s">
        <v>46</v>
      </c>
      <c r="B36" s="63" t="s">
        <v>35</v>
      </c>
      <c r="C36" s="3">
        <v>2350</v>
      </c>
      <c r="D36" s="3">
        <v>1227</v>
      </c>
      <c r="E36" s="3">
        <v>529</v>
      </c>
      <c r="F36" s="3">
        <f>SUM(F26:F35)</f>
        <v>1542</v>
      </c>
      <c r="G36" s="3">
        <v>429.89</v>
      </c>
    </row>
    <row r="37" spans="1:7" x14ac:dyDescent="0.25">
      <c r="A37" s="2">
        <v>1</v>
      </c>
      <c r="B37" s="58" t="s">
        <v>47</v>
      </c>
      <c r="C37" s="2">
        <v>6000</v>
      </c>
      <c r="D37" s="2">
        <v>8865</v>
      </c>
      <c r="E37" s="2">
        <v>5772.2</v>
      </c>
      <c r="F37" s="2">
        <v>24055</v>
      </c>
      <c r="G37" s="2">
        <v>9854.7800000000007</v>
      </c>
    </row>
    <row r="38" spans="1:7" x14ac:dyDescent="0.25">
      <c r="A38" s="3" t="s">
        <v>48</v>
      </c>
      <c r="B38" s="63" t="s">
        <v>35</v>
      </c>
      <c r="C38" s="3">
        <v>6000</v>
      </c>
      <c r="D38" s="3">
        <v>8865</v>
      </c>
      <c r="E38" s="3">
        <v>5772.2</v>
      </c>
      <c r="F38" s="3">
        <v>24055</v>
      </c>
      <c r="G38" s="3">
        <v>9854.7800000000007</v>
      </c>
    </row>
    <row r="39" spans="1:7" x14ac:dyDescent="0.25">
      <c r="A39" s="4">
        <v>1</v>
      </c>
      <c r="B39" s="58" t="s">
        <v>49</v>
      </c>
      <c r="C39" s="4">
        <v>3750</v>
      </c>
      <c r="D39" s="4">
        <v>1187</v>
      </c>
      <c r="E39" s="4">
        <v>687.62</v>
      </c>
      <c r="F39" s="4">
        <v>8212</v>
      </c>
      <c r="G39" s="4">
        <v>83466.679999999993</v>
      </c>
    </row>
    <row r="40" spans="1:7" x14ac:dyDescent="0.25">
      <c r="A40" s="4">
        <v>2</v>
      </c>
      <c r="B40" s="58" t="s">
        <v>50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5">
      <c r="A41" s="4">
        <v>3</v>
      </c>
      <c r="B41" s="58" t="s">
        <v>51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5">
      <c r="A42" s="4">
        <v>4</v>
      </c>
      <c r="B42" s="58" t="s">
        <v>52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5">
      <c r="A43" s="9" t="s">
        <v>53</v>
      </c>
      <c r="B43" s="63" t="s">
        <v>35</v>
      </c>
      <c r="C43" s="9">
        <v>24600</v>
      </c>
      <c r="D43" s="9">
        <v>21042</v>
      </c>
      <c r="E43" s="9">
        <v>12508.63</v>
      </c>
      <c r="F43" s="9">
        <v>96255</v>
      </c>
      <c r="G43" s="9">
        <v>128121.93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7" workbookViewId="0">
      <selection activeCell="C7" sqref="C7"/>
    </sheetView>
  </sheetViews>
  <sheetFormatPr defaultRowHeight="15" x14ac:dyDescent="0.25"/>
  <cols>
    <col min="1" max="1" width="7.28515625" style="35" customWidth="1"/>
    <col min="2" max="2" width="11" style="35" bestFit="1" customWidth="1"/>
    <col min="3" max="3" width="11.85546875" style="35" customWidth="1"/>
    <col min="4" max="4" width="9.85546875" style="35" customWidth="1"/>
    <col min="5" max="5" width="10.140625" style="35" customWidth="1"/>
    <col min="6" max="6" width="8.85546875" style="35" customWidth="1"/>
    <col min="7" max="7" width="11.42578125" style="35" customWidth="1"/>
    <col min="8" max="8" width="14.140625" style="35" customWidth="1"/>
    <col min="9" max="9" width="10.7109375" style="35" customWidth="1"/>
    <col min="10" max="10" width="8.85546875" style="35" customWidth="1"/>
    <col min="11" max="16384" width="9.140625" style="35"/>
  </cols>
  <sheetData>
    <row r="1" spans="1:16" ht="15.75" customHeight="1" x14ac:dyDescent="0.25">
      <c r="A1" s="243" t="s">
        <v>201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6" ht="120" x14ac:dyDescent="0.25">
      <c r="A3" s="1" t="s">
        <v>1</v>
      </c>
      <c r="B3" s="1" t="s">
        <v>2</v>
      </c>
      <c r="C3" s="1" t="s">
        <v>202</v>
      </c>
      <c r="D3" s="1" t="s">
        <v>203</v>
      </c>
      <c r="E3" s="1" t="s">
        <v>204</v>
      </c>
      <c r="F3" s="1" t="s">
        <v>205</v>
      </c>
      <c r="G3" s="1" t="s">
        <v>206</v>
      </c>
      <c r="H3" s="1" t="s">
        <v>207</v>
      </c>
      <c r="I3" s="1" t="s">
        <v>208</v>
      </c>
      <c r="J3" s="1" t="s">
        <v>209</v>
      </c>
    </row>
    <row r="4" spans="1:16" x14ac:dyDescent="0.25">
      <c r="A4" s="2">
        <v>1</v>
      </c>
      <c r="B4" s="2" t="s">
        <v>14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6" x14ac:dyDescent="0.25">
      <c r="A5" s="2">
        <v>2</v>
      </c>
      <c r="B5" s="2" t="s">
        <v>15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6" x14ac:dyDescent="0.25">
      <c r="A6" s="2">
        <v>3</v>
      </c>
      <c r="B6" s="2" t="s">
        <v>16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P6" s="35" t="s">
        <v>403</v>
      </c>
    </row>
    <row r="7" spans="1:16" x14ac:dyDescent="0.25">
      <c r="A7" s="2">
        <v>4</v>
      </c>
      <c r="B7" s="2" t="s">
        <v>17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6" x14ac:dyDescent="0.25">
      <c r="A8" s="2">
        <v>5</v>
      </c>
      <c r="B8" s="2" t="s">
        <v>19</v>
      </c>
      <c r="C8" s="2">
        <v>128</v>
      </c>
      <c r="D8" s="2">
        <v>41.95</v>
      </c>
      <c r="E8" s="2">
        <v>0</v>
      </c>
      <c r="F8" s="2">
        <v>0</v>
      </c>
      <c r="G8" s="2">
        <v>0</v>
      </c>
      <c r="H8" s="2">
        <v>0</v>
      </c>
      <c r="I8" s="2">
        <v>128</v>
      </c>
      <c r="J8" s="2">
        <v>41.95</v>
      </c>
    </row>
    <row r="9" spans="1:16" x14ac:dyDescent="0.25">
      <c r="A9" s="2">
        <v>6</v>
      </c>
      <c r="B9" s="2" t="s">
        <v>21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</row>
    <row r="10" spans="1:16" x14ac:dyDescent="0.25">
      <c r="A10" s="2">
        <v>7</v>
      </c>
      <c r="B10" s="2" t="s">
        <v>23</v>
      </c>
      <c r="C10" s="2">
        <v>57</v>
      </c>
      <c r="D10" s="2">
        <v>43.67</v>
      </c>
      <c r="E10" s="2">
        <v>57</v>
      </c>
      <c r="F10" s="2">
        <v>43.67</v>
      </c>
      <c r="G10" s="2">
        <v>0</v>
      </c>
      <c r="H10" s="2">
        <v>0</v>
      </c>
      <c r="I10" s="2">
        <v>57</v>
      </c>
      <c r="J10" s="2">
        <v>43.67</v>
      </c>
    </row>
    <row r="11" spans="1:16" x14ac:dyDescent="0.25">
      <c r="A11" s="2">
        <v>8</v>
      </c>
      <c r="B11" s="2" t="s">
        <v>24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</row>
    <row r="12" spans="1:16" x14ac:dyDescent="0.25">
      <c r="A12" s="2">
        <v>9</v>
      </c>
      <c r="B12" s="2" t="s">
        <v>25</v>
      </c>
      <c r="C12" s="2">
        <v>27</v>
      </c>
      <c r="D12" s="2">
        <v>28.95</v>
      </c>
      <c r="E12" s="2">
        <v>0</v>
      </c>
      <c r="F12" s="2">
        <v>0</v>
      </c>
      <c r="G12" s="2">
        <v>0</v>
      </c>
      <c r="H12" s="2">
        <v>0</v>
      </c>
      <c r="I12" s="2">
        <v>27</v>
      </c>
      <c r="J12" s="2">
        <v>28.95</v>
      </c>
    </row>
    <row r="13" spans="1:16" x14ac:dyDescent="0.25">
      <c r="A13" s="2">
        <v>10</v>
      </c>
      <c r="B13" s="2" t="s">
        <v>26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</row>
    <row r="14" spans="1:16" s="64" customFormat="1" x14ac:dyDescent="0.25">
      <c r="A14" s="11">
        <v>11</v>
      </c>
      <c r="B14" s="11" t="s">
        <v>27</v>
      </c>
      <c r="C14" s="11">
        <v>4844</v>
      </c>
      <c r="D14" s="11">
        <v>1317.6200000000001</v>
      </c>
      <c r="E14" s="11">
        <v>324</v>
      </c>
      <c r="F14" s="11">
        <v>140.32999999999998</v>
      </c>
      <c r="G14" s="11">
        <v>160</v>
      </c>
      <c r="H14" s="11">
        <v>82.84</v>
      </c>
      <c r="I14" s="11">
        <v>5008</v>
      </c>
      <c r="J14" s="11">
        <v>1375.1100000000001</v>
      </c>
    </row>
    <row r="15" spans="1:16" x14ac:dyDescent="0.25">
      <c r="A15" s="2">
        <v>12</v>
      </c>
      <c r="B15" s="2" t="s">
        <v>28</v>
      </c>
      <c r="C15" s="2">
        <v>11</v>
      </c>
      <c r="D15" s="2">
        <v>23.32</v>
      </c>
      <c r="E15" s="2">
        <v>0</v>
      </c>
      <c r="F15" s="2">
        <v>0</v>
      </c>
      <c r="G15" s="2">
        <v>2</v>
      </c>
      <c r="H15" s="2">
        <v>1.4</v>
      </c>
      <c r="I15" s="2">
        <v>9</v>
      </c>
      <c r="J15" s="2">
        <v>21.92</v>
      </c>
    </row>
    <row r="16" spans="1:16" x14ac:dyDescent="0.25">
      <c r="A16" s="2">
        <v>13</v>
      </c>
      <c r="B16" s="2" t="s">
        <v>29</v>
      </c>
      <c r="C16" s="2">
        <v>278</v>
      </c>
      <c r="D16" s="2">
        <v>61.41</v>
      </c>
      <c r="E16" s="2">
        <v>0</v>
      </c>
      <c r="F16" s="2">
        <v>0</v>
      </c>
      <c r="G16" s="2">
        <v>5</v>
      </c>
      <c r="H16" s="2">
        <v>0.11</v>
      </c>
      <c r="I16" s="2">
        <v>273</v>
      </c>
      <c r="J16" s="2">
        <v>61.3</v>
      </c>
    </row>
    <row r="17" spans="1:10" x14ac:dyDescent="0.25">
      <c r="A17" s="2">
        <v>14</v>
      </c>
      <c r="B17" s="2" t="s">
        <v>30</v>
      </c>
      <c r="C17" s="2">
        <v>60</v>
      </c>
      <c r="D17" s="2">
        <v>120.49</v>
      </c>
      <c r="E17" s="2">
        <v>0</v>
      </c>
      <c r="F17" s="2">
        <v>0</v>
      </c>
      <c r="G17" s="2">
        <v>1</v>
      </c>
      <c r="H17" s="2">
        <v>0.19</v>
      </c>
      <c r="I17" s="2">
        <v>59</v>
      </c>
      <c r="J17" s="2">
        <v>120.3</v>
      </c>
    </row>
    <row r="18" spans="1:10" x14ac:dyDescent="0.25">
      <c r="A18" s="2">
        <v>15</v>
      </c>
      <c r="B18" s="2" t="s">
        <v>31</v>
      </c>
      <c r="C18" s="2">
        <v>35</v>
      </c>
      <c r="D18" s="2">
        <v>2.5</v>
      </c>
      <c r="E18" s="2">
        <v>0</v>
      </c>
      <c r="F18" s="2">
        <v>0</v>
      </c>
      <c r="G18" s="2">
        <v>0</v>
      </c>
      <c r="H18" s="2">
        <v>0</v>
      </c>
      <c r="I18" s="2">
        <v>35</v>
      </c>
      <c r="J18" s="2">
        <v>2.5</v>
      </c>
    </row>
    <row r="19" spans="1:10" x14ac:dyDescent="0.25">
      <c r="A19" s="2">
        <v>16</v>
      </c>
      <c r="B19" s="2" t="s">
        <v>32</v>
      </c>
      <c r="C19" s="2">
        <v>3</v>
      </c>
      <c r="D19" s="2">
        <v>8.41</v>
      </c>
      <c r="E19" s="2">
        <v>0</v>
      </c>
      <c r="F19" s="2">
        <v>0</v>
      </c>
      <c r="G19" s="2">
        <v>0</v>
      </c>
      <c r="H19" s="2">
        <v>0</v>
      </c>
      <c r="I19" s="2">
        <v>4</v>
      </c>
      <c r="J19" s="2">
        <v>8.41</v>
      </c>
    </row>
    <row r="20" spans="1:10" x14ac:dyDescent="0.25">
      <c r="A20" s="8">
        <v>17</v>
      </c>
      <c r="B20" s="2" t="s">
        <v>33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</row>
    <row r="21" spans="1:10" x14ac:dyDescent="0.25">
      <c r="A21" s="3" t="s">
        <v>34</v>
      </c>
      <c r="B21" s="3" t="s">
        <v>35</v>
      </c>
      <c r="C21" s="3">
        <f t="shared" ref="C21:J21" si="0">SUM(C4:C20)</f>
        <v>5443</v>
      </c>
      <c r="D21" s="3">
        <f t="shared" si="0"/>
        <v>1648.3200000000002</v>
      </c>
      <c r="E21" s="3">
        <f t="shared" si="0"/>
        <v>381</v>
      </c>
      <c r="F21" s="3">
        <f t="shared" si="0"/>
        <v>184</v>
      </c>
      <c r="G21" s="3">
        <f t="shared" si="0"/>
        <v>168</v>
      </c>
      <c r="H21" s="3">
        <f t="shared" si="0"/>
        <v>84.54</v>
      </c>
      <c r="I21" s="3">
        <f t="shared" si="0"/>
        <v>5600</v>
      </c>
      <c r="J21" s="3">
        <f t="shared" si="0"/>
        <v>1704.1100000000001</v>
      </c>
    </row>
    <row r="22" spans="1:10" x14ac:dyDescent="0.25">
      <c r="A22" s="2">
        <v>1</v>
      </c>
      <c r="B22" s="2" t="s">
        <v>36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</row>
    <row r="23" spans="1:10" x14ac:dyDescent="0.25">
      <c r="A23" s="2">
        <v>2</v>
      </c>
      <c r="B23" s="2" t="s">
        <v>37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</row>
    <row r="24" spans="1:10" x14ac:dyDescent="0.25">
      <c r="A24" s="2">
        <v>3</v>
      </c>
      <c r="B24" s="2" t="s">
        <v>38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</row>
    <row r="25" spans="1:10" x14ac:dyDescent="0.25">
      <c r="A25" s="2">
        <v>4</v>
      </c>
      <c r="B25" s="2" t="s">
        <v>39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</row>
    <row r="26" spans="1:10" x14ac:dyDescent="0.25">
      <c r="A26" s="2">
        <v>5</v>
      </c>
      <c r="B26" s="2" t="s">
        <v>40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</row>
    <row r="27" spans="1:10" x14ac:dyDescent="0.25">
      <c r="A27" s="2">
        <v>6</v>
      </c>
      <c r="B27" s="2" t="s">
        <v>41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</row>
    <row r="28" spans="1:10" x14ac:dyDescent="0.25">
      <c r="A28" s="2">
        <v>7</v>
      </c>
      <c r="B28" s="2" t="s">
        <v>42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</row>
    <row r="29" spans="1:10" x14ac:dyDescent="0.25">
      <c r="A29" s="2">
        <v>8</v>
      </c>
      <c r="B29" s="2" t="s">
        <v>44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</row>
    <row r="30" spans="1:10" x14ac:dyDescent="0.25">
      <c r="A30" s="2">
        <v>9</v>
      </c>
      <c r="B30" s="2" t="s">
        <v>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</row>
    <row r="31" spans="1:10" x14ac:dyDescent="0.25">
      <c r="A31" s="3" t="s">
        <v>46</v>
      </c>
      <c r="B31" s="3" t="s">
        <v>35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x14ac:dyDescent="0.25">
      <c r="A32" s="2">
        <v>1</v>
      </c>
      <c r="B32" s="2" t="s">
        <v>47</v>
      </c>
      <c r="C32" s="2">
        <v>1550</v>
      </c>
      <c r="D32" s="2">
        <v>449.96</v>
      </c>
      <c r="E32" s="2">
        <v>163</v>
      </c>
      <c r="F32" s="2">
        <v>92.66</v>
      </c>
      <c r="G32" s="2">
        <v>26</v>
      </c>
      <c r="H32" s="2">
        <v>7.17</v>
      </c>
      <c r="I32" s="2">
        <v>1687</v>
      </c>
      <c r="J32" s="2">
        <v>535.45000000000005</v>
      </c>
    </row>
    <row r="33" spans="1:10" x14ac:dyDescent="0.25">
      <c r="A33" s="3" t="s">
        <v>48</v>
      </c>
      <c r="B33" s="3" t="s">
        <v>35</v>
      </c>
      <c r="C33" s="3">
        <v>1550</v>
      </c>
      <c r="D33" s="3">
        <v>449.96</v>
      </c>
      <c r="E33" s="3">
        <v>163</v>
      </c>
      <c r="F33" s="3">
        <v>92.66</v>
      </c>
      <c r="G33" s="3">
        <v>26</v>
      </c>
      <c r="H33" s="3">
        <v>7.17</v>
      </c>
      <c r="I33" s="3">
        <v>1687</v>
      </c>
      <c r="J33" s="3">
        <v>535.45000000000005</v>
      </c>
    </row>
    <row r="34" spans="1:10" x14ac:dyDescent="0.25">
      <c r="A34" s="3"/>
      <c r="B34" s="42" t="s">
        <v>49</v>
      </c>
      <c r="C34" s="3">
        <v>78</v>
      </c>
      <c r="D34" s="3">
        <v>125.09</v>
      </c>
      <c r="E34" s="3">
        <v>0</v>
      </c>
      <c r="F34" s="3">
        <v>0</v>
      </c>
      <c r="G34" s="8">
        <v>0</v>
      </c>
      <c r="H34" s="8">
        <v>0</v>
      </c>
      <c r="I34" s="3">
        <v>78</v>
      </c>
      <c r="J34" s="3">
        <v>125.09</v>
      </c>
    </row>
    <row r="35" spans="1:10" x14ac:dyDescent="0.25">
      <c r="A35" s="2">
        <v>1</v>
      </c>
      <c r="B35" s="2" t="s">
        <v>50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</row>
    <row r="36" spans="1:10" x14ac:dyDescent="0.25">
      <c r="A36" s="2">
        <v>2</v>
      </c>
      <c r="B36" s="2" t="s">
        <v>51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</row>
    <row r="37" spans="1:10" x14ac:dyDescent="0.25">
      <c r="A37" s="2">
        <v>3</v>
      </c>
      <c r="B37" s="2" t="s">
        <v>52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</row>
    <row r="38" spans="1:10" x14ac:dyDescent="0.25">
      <c r="A38" s="3" t="s">
        <v>53</v>
      </c>
      <c r="B38" s="3" t="s">
        <v>35</v>
      </c>
      <c r="C38" s="3">
        <f>C21+C33+C34</f>
        <v>7071</v>
      </c>
      <c r="D38" s="3">
        <f>D21+D33+D34</f>
        <v>2223.3700000000003</v>
      </c>
      <c r="E38" s="3">
        <f>E21+E33</f>
        <v>544</v>
      </c>
      <c r="F38" s="3">
        <f>F21+F33</f>
        <v>276.65999999999997</v>
      </c>
      <c r="G38" s="3">
        <f>G21+G33+I34</f>
        <v>272</v>
      </c>
      <c r="H38" s="3">
        <f>H21+H33+J34</f>
        <v>216.8</v>
      </c>
      <c r="I38" s="3">
        <f>I21+I33+I34</f>
        <v>7365</v>
      </c>
      <c r="J38" s="3">
        <f>J21+J33+J34</f>
        <v>2364.6500000000005</v>
      </c>
    </row>
    <row r="39" spans="1:10" ht="15" customHeight="1" x14ac:dyDescent="0.25"/>
  </sheetData>
  <mergeCells count="2">
    <mergeCell ref="A1:J1"/>
    <mergeCell ref="A2:J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39"/>
  <sheetViews>
    <sheetView topLeftCell="D10" workbookViewId="0">
      <selection activeCell="K38" sqref="K38"/>
    </sheetView>
  </sheetViews>
  <sheetFormatPr defaultRowHeight="15" x14ac:dyDescent="0.25"/>
  <cols>
    <col min="1" max="1" width="7.85546875" customWidth="1"/>
    <col min="2" max="2" width="11.140625" customWidth="1"/>
  </cols>
  <sheetData>
    <row r="1" spans="5:23" ht="15" customHeight="1" x14ac:dyDescent="0.25">
      <c r="E1" s="243" t="s">
        <v>210</v>
      </c>
      <c r="F1" s="244"/>
      <c r="G1" s="244"/>
      <c r="H1" s="244"/>
      <c r="I1" s="244"/>
      <c r="J1" s="244"/>
      <c r="K1" s="244"/>
      <c r="L1" s="244"/>
      <c r="N1" s="257"/>
      <c r="O1" s="258"/>
      <c r="P1" s="258"/>
      <c r="Q1" s="258"/>
      <c r="R1" s="258"/>
      <c r="S1" s="258"/>
      <c r="T1" s="258"/>
      <c r="U1" s="258"/>
      <c r="V1" s="148"/>
      <c r="W1" s="148"/>
    </row>
    <row r="2" spans="5:23" ht="15" customHeight="1" x14ac:dyDescent="0.25">
      <c r="E2" s="248" t="s">
        <v>56</v>
      </c>
      <c r="F2" s="244"/>
      <c r="G2" s="244"/>
      <c r="H2" s="244"/>
      <c r="I2" s="244"/>
      <c r="J2" s="244"/>
      <c r="K2" s="244"/>
      <c r="L2" s="244"/>
      <c r="N2" s="261"/>
      <c r="O2" s="258"/>
      <c r="P2" s="258"/>
      <c r="Q2" s="258"/>
      <c r="R2" s="258"/>
      <c r="S2" s="258"/>
      <c r="T2" s="258"/>
      <c r="U2" s="258"/>
      <c r="V2" s="148"/>
      <c r="W2" s="148"/>
    </row>
    <row r="3" spans="5:23" ht="45" x14ac:dyDescent="0.25">
      <c r="E3" s="1" t="s">
        <v>1</v>
      </c>
      <c r="F3" s="1" t="s">
        <v>2</v>
      </c>
      <c r="G3" s="1" t="s">
        <v>211</v>
      </c>
      <c r="H3" s="1" t="s">
        <v>212</v>
      </c>
      <c r="I3" s="1" t="s">
        <v>99</v>
      </c>
      <c r="J3" s="1" t="s">
        <v>100</v>
      </c>
      <c r="K3" s="1" t="s">
        <v>213</v>
      </c>
      <c r="L3" s="1" t="s">
        <v>214</v>
      </c>
      <c r="N3" s="203"/>
      <c r="O3" s="203"/>
      <c r="P3" s="203"/>
      <c r="Q3" s="203"/>
      <c r="R3" s="203"/>
      <c r="S3" s="203"/>
      <c r="T3" s="203"/>
      <c r="U3" s="203"/>
      <c r="V3" s="148"/>
      <c r="W3" s="148"/>
    </row>
    <row r="4" spans="5:23" x14ac:dyDescent="0.25">
      <c r="E4" s="2">
        <v>1</v>
      </c>
      <c r="F4" s="2" t="s">
        <v>13</v>
      </c>
      <c r="G4" s="2">
        <v>3</v>
      </c>
      <c r="H4" s="2">
        <v>14.33</v>
      </c>
      <c r="I4" s="2">
        <v>3.42</v>
      </c>
      <c r="J4" s="2">
        <v>3.42</v>
      </c>
      <c r="K4" s="2">
        <v>100</v>
      </c>
      <c r="L4" s="2">
        <v>0</v>
      </c>
      <c r="N4" s="71"/>
      <c r="O4" s="71"/>
      <c r="P4" s="71"/>
      <c r="Q4" s="71"/>
      <c r="R4" s="71"/>
      <c r="S4" s="71"/>
      <c r="T4" s="71"/>
      <c r="U4" s="71"/>
      <c r="V4" s="148"/>
      <c r="W4" s="148"/>
    </row>
    <row r="5" spans="5:23" x14ac:dyDescent="0.25">
      <c r="E5" s="2">
        <v>2</v>
      </c>
      <c r="F5" s="2" t="s">
        <v>14</v>
      </c>
      <c r="G5" s="2">
        <v>1</v>
      </c>
      <c r="H5" s="2">
        <v>1.1000000000000001</v>
      </c>
      <c r="I5" s="2">
        <v>0.15</v>
      </c>
      <c r="J5" s="2">
        <v>0.15</v>
      </c>
      <c r="K5" s="2">
        <v>100</v>
      </c>
      <c r="L5" s="2">
        <v>0</v>
      </c>
      <c r="N5" s="71"/>
      <c r="O5" s="71"/>
      <c r="P5" s="71"/>
      <c r="Q5" s="71"/>
      <c r="R5" s="71"/>
      <c r="S5" s="71"/>
      <c r="T5" s="71"/>
      <c r="U5" s="71"/>
      <c r="V5" s="148"/>
      <c r="W5" s="148"/>
    </row>
    <row r="6" spans="5:23" x14ac:dyDescent="0.25">
      <c r="E6" s="2">
        <v>3</v>
      </c>
      <c r="F6" s="2" t="s">
        <v>15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N6" s="71"/>
      <c r="O6" s="71"/>
      <c r="P6" s="71"/>
      <c r="Q6" s="71"/>
      <c r="R6" s="71"/>
      <c r="S6" s="71"/>
      <c r="T6" s="71"/>
      <c r="U6" s="71"/>
      <c r="V6" s="148"/>
      <c r="W6" s="148"/>
    </row>
    <row r="7" spans="5:23" x14ac:dyDescent="0.25">
      <c r="E7" s="2">
        <v>4</v>
      </c>
      <c r="F7" s="2" t="s">
        <v>17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N7" s="71"/>
      <c r="O7" s="71"/>
      <c r="P7" s="71"/>
      <c r="Q7" s="71"/>
      <c r="R7" s="71"/>
      <c r="S7" s="71"/>
      <c r="T7" s="71"/>
      <c r="U7" s="71"/>
      <c r="V7" s="148"/>
      <c r="W7" s="148"/>
    </row>
    <row r="8" spans="5:23" x14ac:dyDescent="0.25">
      <c r="E8" s="2">
        <v>5</v>
      </c>
      <c r="F8" s="2" t="s">
        <v>19</v>
      </c>
      <c r="G8" s="2">
        <v>10</v>
      </c>
      <c r="H8" s="2">
        <v>50</v>
      </c>
      <c r="I8" s="2">
        <v>38</v>
      </c>
      <c r="J8" s="2">
        <v>36</v>
      </c>
      <c r="K8" s="2">
        <v>95</v>
      </c>
      <c r="L8" s="2">
        <v>2</v>
      </c>
      <c r="N8" s="71"/>
      <c r="O8" s="71"/>
      <c r="P8" s="71"/>
      <c r="Q8" s="71"/>
      <c r="R8" s="71"/>
      <c r="S8" s="71"/>
      <c r="T8" s="71"/>
      <c r="U8" s="71"/>
      <c r="V8" s="148"/>
      <c r="W8" s="148"/>
    </row>
    <row r="9" spans="5:23" x14ac:dyDescent="0.25">
      <c r="E9" s="2">
        <v>6</v>
      </c>
      <c r="F9" s="2" t="s">
        <v>20</v>
      </c>
      <c r="G9" s="2">
        <v>0</v>
      </c>
      <c r="H9" s="2">
        <v>0</v>
      </c>
      <c r="I9" s="2">
        <v>0</v>
      </c>
      <c r="J9" s="2">
        <v>0</v>
      </c>
      <c r="K9" s="2"/>
      <c r="L9" s="2">
        <v>0</v>
      </c>
      <c r="N9" s="71"/>
      <c r="O9" s="71"/>
      <c r="P9" s="71"/>
      <c r="Q9" s="71"/>
      <c r="R9" s="71"/>
      <c r="S9" s="71"/>
      <c r="T9" s="71"/>
      <c r="U9" s="71"/>
      <c r="V9" s="148"/>
      <c r="W9" s="148"/>
    </row>
    <row r="10" spans="5:23" x14ac:dyDescent="0.25">
      <c r="E10" s="2">
        <v>7</v>
      </c>
      <c r="F10" s="2" t="s">
        <v>22</v>
      </c>
      <c r="G10" s="2">
        <v>24</v>
      </c>
      <c r="H10" s="2">
        <v>27.3</v>
      </c>
      <c r="I10" s="2">
        <v>2.8</v>
      </c>
      <c r="J10" s="2">
        <v>1.78</v>
      </c>
      <c r="K10" s="2">
        <v>64</v>
      </c>
      <c r="L10" s="2">
        <v>1.02</v>
      </c>
      <c r="N10" s="71"/>
      <c r="O10" s="71"/>
      <c r="P10" s="71"/>
      <c r="Q10" s="71"/>
      <c r="R10" s="71"/>
      <c r="S10" s="71"/>
      <c r="T10" s="71"/>
      <c r="U10" s="71"/>
      <c r="V10" s="148"/>
      <c r="W10" s="148"/>
    </row>
    <row r="11" spans="5:23" x14ac:dyDescent="0.25">
      <c r="E11" s="2">
        <v>8</v>
      </c>
      <c r="F11" s="2" t="s">
        <v>23</v>
      </c>
      <c r="G11" s="2">
        <v>5</v>
      </c>
      <c r="H11" s="2">
        <v>41.48</v>
      </c>
      <c r="I11" s="2">
        <v>2.1800000000000002</v>
      </c>
      <c r="J11" s="2">
        <v>2.1</v>
      </c>
      <c r="K11" s="2">
        <v>96</v>
      </c>
      <c r="L11" s="2">
        <v>0.08</v>
      </c>
      <c r="N11" s="71"/>
      <c r="O11" s="71"/>
      <c r="P11" s="71"/>
      <c r="Q11" s="71"/>
      <c r="R11" s="71"/>
      <c r="S11" s="71"/>
      <c r="T11" s="71"/>
      <c r="U11" s="71"/>
      <c r="V11" s="148"/>
      <c r="W11" s="148"/>
    </row>
    <row r="12" spans="5:23" x14ac:dyDescent="0.25">
      <c r="E12" s="2">
        <v>9</v>
      </c>
      <c r="F12" s="2" t="s">
        <v>24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N12" s="71"/>
      <c r="O12" s="71"/>
      <c r="P12" s="71"/>
      <c r="Q12" s="71"/>
      <c r="R12" s="71"/>
      <c r="S12" s="71"/>
      <c r="T12" s="71"/>
      <c r="U12" s="71"/>
      <c r="V12" s="148"/>
      <c r="W12" s="148"/>
    </row>
    <row r="13" spans="5:23" x14ac:dyDescent="0.25">
      <c r="E13" s="2">
        <v>10</v>
      </c>
      <c r="F13" s="2" t="s">
        <v>25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N13" s="71"/>
      <c r="O13" s="71"/>
      <c r="P13" s="71"/>
      <c r="Q13" s="71"/>
      <c r="R13" s="71"/>
      <c r="S13" s="71"/>
      <c r="T13" s="71"/>
      <c r="U13" s="71"/>
      <c r="V13" s="148"/>
      <c r="W13" s="148"/>
    </row>
    <row r="14" spans="5:23" x14ac:dyDescent="0.25">
      <c r="E14" s="2">
        <v>11</v>
      </c>
      <c r="F14" s="2" t="s">
        <v>26</v>
      </c>
      <c r="G14" s="2">
        <v>3</v>
      </c>
      <c r="H14" s="2">
        <v>3.15</v>
      </c>
      <c r="I14" s="2">
        <v>3.15</v>
      </c>
      <c r="J14" s="2">
        <v>1.77</v>
      </c>
      <c r="K14" s="2">
        <v>56.19</v>
      </c>
      <c r="L14" s="2">
        <v>1.38</v>
      </c>
      <c r="N14" s="71"/>
      <c r="O14" s="71"/>
      <c r="P14" s="71"/>
      <c r="Q14" s="71"/>
      <c r="R14" s="71"/>
      <c r="S14" s="71"/>
      <c r="T14" s="71"/>
      <c r="U14" s="71"/>
      <c r="V14" s="148"/>
      <c r="W14" s="148"/>
    </row>
    <row r="15" spans="5:23" x14ac:dyDescent="0.25">
      <c r="E15" s="15">
        <v>12</v>
      </c>
      <c r="F15" s="15" t="s">
        <v>27</v>
      </c>
      <c r="G15" s="15">
        <v>351</v>
      </c>
      <c r="H15" s="15">
        <v>733.64</v>
      </c>
      <c r="I15" s="2">
        <v>534.22</v>
      </c>
      <c r="J15" s="2">
        <v>243.25</v>
      </c>
      <c r="K15" s="2">
        <v>45.55</v>
      </c>
      <c r="L15" s="2">
        <v>290.97000000000003</v>
      </c>
      <c r="M15" s="80"/>
      <c r="N15" s="72"/>
      <c r="O15" s="72"/>
      <c r="P15" s="72"/>
      <c r="Q15" s="72"/>
      <c r="R15" s="72"/>
      <c r="S15" s="72"/>
      <c r="T15" s="72"/>
      <c r="U15" s="72"/>
      <c r="V15" s="148"/>
      <c r="W15" s="148"/>
    </row>
    <row r="16" spans="5:23" x14ac:dyDescent="0.25">
      <c r="E16" s="2">
        <v>13</v>
      </c>
      <c r="F16" s="2" t="s">
        <v>28</v>
      </c>
      <c r="G16" s="2">
        <v>5</v>
      </c>
      <c r="H16" s="2">
        <v>10.58</v>
      </c>
      <c r="I16" s="2">
        <v>10.58</v>
      </c>
      <c r="J16" s="2">
        <v>1.58</v>
      </c>
      <c r="K16" s="2">
        <v>15</v>
      </c>
      <c r="L16" s="2">
        <v>9</v>
      </c>
      <c r="N16" s="71"/>
      <c r="O16" s="71"/>
      <c r="P16" s="71"/>
      <c r="Q16" s="71"/>
      <c r="R16" s="71"/>
      <c r="S16" s="71"/>
      <c r="T16" s="71"/>
      <c r="U16" s="71"/>
      <c r="V16" s="148"/>
      <c r="W16" s="148"/>
    </row>
    <row r="17" spans="5:23" x14ac:dyDescent="0.25">
      <c r="E17" s="2">
        <v>14</v>
      </c>
      <c r="F17" s="2" t="s">
        <v>29</v>
      </c>
      <c r="G17" s="2">
        <v>98</v>
      </c>
      <c r="H17" s="2">
        <v>130.51</v>
      </c>
      <c r="I17" s="2">
        <v>6.95</v>
      </c>
      <c r="J17" s="2">
        <v>4.6100000000000003</v>
      </c>
      <c r="K17" s="2">
        <v>66</v>
      </c>
      <c r="L17" s="2">
        <v>2.34</v>
      </c>
      <c r="N17" s="71"/>
      <c r="O17" s="71"/>
      <c r="P17" s="71"/>
      <c r="Q17" s="71"/>
      <c r="R17" s="71"/>
      <c r="S17" s="71"/>
      <c r="T17" s="71"/>
      <c r="U17" s="71"/>
      <c r="V17" s="148"/>
      <c r="W17" s="148"/>
    </row>
    <row r="18" spans="5:23" x14ac:dyDescent="0.25">
      <c r="E18" s="2">
        <v>15</v>
      </c>
      <c r="F18" s="2" t="s">
        <v>30</v>
      </c>
      <c r="G18" s="2">
        <v>9</v>
      </c>
      <c r="H18" s="2">
        <v>11.76</v>
      </c>
      <c r="I18" s="2">
        <v>8.16</v>
      </c>
      <c r="J18" s="2">
        <v>0</v>
      </c>
      <c r="K18" s="2">
        <v>0</v>
      </c>
      <c r="L18" s="2">
        <v>8.16</v>
      </c>
      <c r="N18" s="71"/>
      <c r="O18" s="71"/>
      <c r="P18" s="71"/>
      <c r="Q18" s="71"/>
      <c r="R18" s="71"/>
      <c r="S18" s="71"/>
      <c r="T18" s="71"/>
      <c r="U18" s="71"/>
      <c r="V18" s="148"/>
      <c r="W18" s="148"/>
    </row>
    <row r="19" spans="5:23" x14ac:dyDescent="0.25">
      <c r="E19" s="2">
        <v>16</v>
      </c>
      <c r="F19" s="2" t="s">
        <v>32</v>
      </c>
      <c r="G19" s="2">
        <v>26</v>
      </c>
      <c r="H19" s="2">
        <v>86.5</v>
      </c>
      <c r="I19" s="2">
        <v>26</v>
      </c>
      <c r="J19" s="2">
        <v>15</v>
      </c>
      <c r="K19" s="2">
        <v>58</v>
      </c>
      <c r="L19" s="2">
        <v>11</v>
      </c>
      <c r="N19" s="71"/>
      <c r="O19" s="71"/>
      <c r="P19" s="71"/>
      <c r="Q19" s="71"/>
      <c r="R19" s="71"/>
      <c r="S19" s="71"/>
      <c r="T19" s="71"/>
      <c r="U19" s="71"/>
      <c r="V19" s="148"/>
      <c r="W19" s="148"/>
    </row>
    <row r="20" spans="5:23" x14ac:dyDescent="0.25">
      <c r="E20" s="8">
        <v>17</v>
      </c>
      <c r="F20" s="2" t="s">
        <v>33</v>
      </c>
      <c r="G20" s="2">
        <v>0</v>
      </c>
      <c r="H20" s="2">
        <v>0</v>
      </c>
      <c r="I20" s="2">
        <v>0</v>
      </c>
      <c r="J20" s="2">
        <v>0</v>
      </c>
      <c r="K20" s="2"/>
      <c r="L20" s="2">
        <v>0</v>
      </c>
      <c r="N20" s="72"/>
      <c r="O20" s="71"/>
      <c r="P20" s="71"/>
      <c r="Q20" s="71"/>
      <c r="R20" s="71"/>
      <c r="S20" s="71"/>
      <c r="T20" s="71"/>
      <c r="U20" s="71"/>
      <c r="V20" s="148"/>
      <c r="W20" s="148"/>
    </row>
    <row r="21" spans="5:23" x14ac:dyDescent="0.25">
      <c r="E21" s="3" t="s">
        <v>34</v>
      </c>
      <c r="F21" s="3" t="s">
        <v>35</v>
      </c>
      <c r="G21" s="3">
        <f t="shared" ref="G21:L21" si="0">SUM(G4:G20)</f>
        <v>535</v>
      </c>
      <c r="H21" s="3">
        <f t="shared" si="0"/>
        <v>1110.3499999999999</v>
      </c>
      <c r="I21" s="3">
        <f t="shared" si="0"/>
        <v>635.61000000000013</v>
      </c>
      <c r="J21" s="3">
        <f t="shared" si="0"/>
        <v>309.66000000000003</v>
      </c>
      <c r="K21" s="3">
        <f t="shared" si="0"/>
        <v>695.74</v>
      </c>
      <c r="L21" s="3">
        <f t="shared" si="0"/>
        <v>325.95000000000005</v>
      </c>
      <c r="N21" s="149"/>
      <c r="O21" s="149"/>
      <c r="P21" s="149"/>
      <c r="Q21" s="149"/>
      <c r="R21" s="149"/>
      <c r="S21" s="149"/>
      <c r="T21" s="149"/>
      <c r="U21" s="149"/>
      <c r="V21" s="148"/>
      <c r="W21" s="148"/>
    </row>
    <row r="22" spans="5:23" x14ac:dyDescent="0.25">
      <c r="E22" s="2">
        <v>1</v>
      </c>
      <c r="F22" s="2" t="s">
        <v>36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N22" s="71"/>
      <c r="O22" s="71"/>
      <c r="P22" s="71"/>
      <c r="Q22" s="71"/>
      <c r="R22" s="71"/>
      <c r="S22" s="71"/>
      <c r="T22" s="71"/>
      <c r="U22" s="71"/>
      <c r="V22" s="148"/>
      <c r="W22" s="148"/>
    </row>
    <row r="23" spans="5:23" x14ac:dyDescent="0.25">
      <c r="E23" s="2">
        <v>2</v>
      </c>
      <c r="F23" s="2" t="s">
        <v>37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N23" s="71"/>
      <c r="O23" s="71"/>
      <c r="P23" s="71"/>
      <c r="Q23" s="71"/>
      <c r="R23" s="71"/>
      <c r="S23" s="71"/>
      <c r="T23" s="71"/>
      <c r="U23" s="71"/>
      <c r="V23" s="148"/>
      <c r="W23" s="148"/>
    </row>
    <row r="24" spans="5:23" x14ac:dyDescent="0.25">
      <c r="E24" s="2">
        <v>3</v>
      </c>
      <c r="F24" s="2" t="s">
        <v>39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N24" s="71"/>
      <c r="O24" s="71"/>
      <c r="P24" s="71"/>
      <c r="Q24" s="71"/>
      <c r="R24" s="71"/>
      <c r="S24" s="71"/>
      <c r="T24" s="71"/>
      <c r="U24" s="71"/>
      <c r="V24" s="148"/>
      <c r="W24" s="148"/>
    </row>
    <row r="25" spans="5:23" x14ac:dyDescent="0.25">
      <c r="E25" s="2">
        <v>4</v>
      </c>
      <c r="F25" s="2" t="s">
        <v>40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N25" s="71"/>
      <c r="O25" s="71"/>
      <c r="P25" s="71"/>
      <c r="Q25" s="71"/>
      <c r="R25" s="71"/>
      <c r="S25" s="71"/>
      <c r="T25" s="71"/>
      <c r="U25" s="71"/>
      <c r="V25" s="148"/>
      <c r="W25" s="148"/>
    </row>
    <row r="26" spans="5:23" x14ac:dyDescent="0.25">
      <c r="E26" s="2">
        <v>5</v>
      </c>
      <c r="F26" s="2" t="s">
        <v>41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N26" s="71"/>
      <c r="O26" s="71"/>
      <c r="P26" s="71"/>
      <c r="Q26" s="71"/>
      <c r="R26" s="71"/>
      <c r="S26" s="71"/>
      <c r="T26" s="71"/>
      <c r="U26" s="71"/>
      <c r="V26" s="148"/>
      <c r="W26" s="148"/>
    </row>
    <row r="27" spans="5:23" x14ac:dyDescent="0.25">
      <c r="E27" s="2">
        <v>6</v>
      </c>
      <c r="F27" s="2" t="s">
        <v>42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N27" s="71"/>
      <c r="O27" s="71"/>
      <c r="P27" s="71"/>
      <c r="Q27" s="71"/>
      <c r="R27" s="71"/>
      <c r="S27" s="71"/>
      <c r="T27" s="71"/>
      <c r="U27" s="71"/>
      <c r="V27" s="148"/>
      <c r="W27" s="148"/>
    </row>
    <row r="28" spans="5:23" ht="16.5" customHeight="1" x14ac:dyDescent="0.25">
      <c r="E28" s="2">
        <v>7</v>
      </c>
      <c r="F28" s="2" t="s">
        <v>44</v>
      </c>
      <c r="G28" s="2">
        <v>0</v>
      </c>
      <c r="H28" s="2">
        <v>0</v>
      </c>
      <c r="I28" s="2">
        <v>0</v>
      </c>
      <c r="J28" s="2">
        <v>0</v>
      </c>
      <c r="K28" s="2"/>
      <c r="L28" s="2">
        <v>0</v>
      </c>
      <c r="N28" s="71"/>
      <c r="O28" s="71"/>
      <c r="P28" s="71"/>
      <c r="Q28" s="71"/>
      <c r="R28" s="71"/>
      <c r="S28" s="71"/>
      <c r="T28" s="71"/>
      <c r="U28" s="71"/>
      <c r="V28" s="148"/>
      <c r="W28" s="148"/>
    </row>
    <row r="29" spans="5:23" x14ac:dyDescent="0.25">
      <c r="E29" s="3" t="s">
        <v>46</v>
      </c>
      <c r="F29" s="3" t="s">
        <v>35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N29" s="149"/>
      <c r="O29" s="149"/>
      <c r="P29" s="149"/>
      <c r="Q29" s="149"/>
      <c r="R29" s="149"/>
      <c r="S29" s="149"/>
      <c r="T29" s="149"/>
      <c r="U29" s="149"/>
      <c r="V29" s="148"/>
      <c r="W29" s="148"/>
    </row>
    <row r="30" spans="5:23" x14ac:dyDescent="0.25">
      <c r="E30" s="2">
        <v>1</v>
      </c>
      <c r="F30" s="2" t="s">
        <v>47</v>
      </c>
      <c r="G30" s="2">
        <v>801</v>
      </c>
      <c r="H30" s="2">
        <v>2045.59</v>
      </c>
      <c r="I30" s="2">
        <v>1872.57</v>
      </c>
      <c r="J30" s="2">
        <v>1065.45</v>
      </c>
      <c r="K30" s="2">
        <v>57</v>
      </c>
      <c r="L30" s="2">
        <v>807.12</v>
      </c>
      <c r="N30" s="71"/>
      <c r="O30" s="71"/>
      <c r="P30" s="71"/>
      <c r="Q30" s="71"/>
      <c r="R30" s="71"/>
      <c r="S30" s="71"/>
      <c r="T30" s="71"/>
      <c r="U30" s="71"/>
      <c r="V30" s="148"/>
      <c r="W30" s="148"/>
    </row>
    <row r="31" spans="5:23" x14ac:dyDescent="0.25">
      <c r="E31" s="3" t="s">
        <v>48</v>
      </c>
      <c r="F31" s="3" t="s">
        <v>35</v>
      </c>
      <c r="G31" s="3">
        <v>801</v>
      </c>
      <c r="H31" s="3">
        <v>2045.59</v>
      </c>
      <c r="I31" s="3">
        <v>1872.57</v>
      </c>
      <c r="J31" s="3">
        <v>1065.45</v>
      </c>
      <c r="K31" s="3">
        <v>57</v>
      </c>
      <c r="L31" s="3">
        <v>807.12</v>
      </c>
      <c r="N31" s="149"/>
      <c r="O31" s="149"/>
      <c r="P31" s="149"/>
      <c r="Q31" s="149"/>
      <c r="R31" s="149"/>
      <c r="S31" s="149"/>
      <c r="T31" s="149"/>
      <c r="U31" s="149"/>
      <c r="V31" s="148"/>
      <c r="W31" s="148"/>
    </row>
    <row r="32" spans="5:23" x14ac:dyDescent="0.25">
      <c r="E32" s="2">
        <v>1</v>
      </c>
      <c r="F32" s="2" t="s">
        <v>49</v>
      </c>
      <c r="G32" s="2">
        <v>1387</v>
      </c>
      <c r="H32" s="2">
        <v>3222.98</v>
      </c>
      <c r="I32" s="2">
        <v>1882.61</v>
      </c>
      <c r="J32" s="2">
        <v>198.03</v>
      </c>
      <c r="K32" s="2">
        <v>11</v>
      </c>
      <c r="L32" s="2">
        <v>1684.58</v>
      </c>
      <c r="N32" s="71"/>
      <c r="O32" s="71"/>
      <c r="P32" s="71"/>
      <c r="Q32" s="71"/>
      <c r="R32" s="71"/>
      <c r="S32" s="71"/>
      <c r="T32" s="71"/>
      <c r="U32" s="71"/>
      <c r="V32" s="148"/>
      <c r="W32" s="148"/>
    </row>
    <row r="33" spans="5:23" x14ac:dyDescent="0.25">
      <c r="E33" s="2">
        <v>2</v>
      </c>
      <c r="F33" s="2" t="s">
        <v>52</v>
      </c>
      <c r="G33" s="2">
        <v>0</v>
      </c>
      <c r="H33" s="2">
        <v>0</v>
      </c>
      <c r="I33" s="2">
        <v>0</v>
      </c>
      <c r="J33" s="2">
        <v>0</v>
      </c>
      <c r="K33" s="2"/>
      <c r="L33" s="2">
        <v>0</v>
      </c>
      <c r="N33" s="71"/>
      <c r="O33" s="71"/>
      <c r="P33" s="71"/>
      <c r="Q33" s="71"/>
      <c r="R33" s="71"/>
      <c r="S33" s="71"/>
      <c r="T33" s="71"/>
      <c r="U33" s="71"/>
      <c r="V33" s="148"/>
      <c r="W33" s="148"/>
    </row>
    <row r="34" spans="5:23" x14ac:dyDescent="0.25">
      <c r="E34" s="3" t="s">
        <v>53</v>
      </c>
      <c r="F34" s="3" t="s">
        <v>35</v>
      </c>
      <c r="G34" s="3">
        <f>G21+G29+G31+G32</f>
        <v>2723</v>
      </c>
      <c r="H34" s="3">
        <f t="shared" ref="H34:J34" si="1">H21+H29+H31+H32</f>
        <v>6378.92</v>
      </c>
      <c r="I34" s="3">
        <f t="shared" si="1"/>
        <v>4390.79</v>
      </c>
      <c r="J34" s="3">
        <f t="shared" si="1"/>
        <v>1573.14</v>
      </c>
      <c r="K34" s="7">
        <f>J34/I34*100</f>
        <v>35.828176706241933</v>
      </c>
      <c r="L34" s="3">
        <f t="shared" ref="L34" si="2">L21+L29+L31+L32</f>
        <v>2817.65</v>
      </c>
      <c r="N34" s="149"/>
      <c r="O34" s="149"/>
      <c r="P34" s="149"/>
      <c r="Q34" s="149"/>
      <c r="R34" s="149"/>
      <c r="S34" s="149"/>
      <c r="T34" s="218"/>
      <c r="U34" s="149"/>
      <c r="V34" s="148"/>
      <c r="W34" s="148"/>
    </row>
    <row r="35" spans="5:23" x14ac:dyDescent="0.25">
      <c r="E35" s="168"/>
      <c r="F35" s="168"/>
      <c r="G35" s="168"/>
      <c r="H35" s="168"/>
      <c r="I35" s="168"/>
      <c r="J35" s="168"/>
      <c r="K35" s="168"/>
      <c r="L35" s="168"/>
      <c r="N35" s="148"/>
      <c r="O35" s="148"/>
      <c r="P35" s="148"/>
      <c r="Q35" s="148"/>
      <c r="R35" s="148"/>
      <c r="S35" s="148"/>
      <c r="T35" s="148"/>
      <c r="U35" s="148"/>
      <c r="V35" s="148"/>
      <c r="W35" s="148"/>
    </row>
    <row r="36" spans="5:23" x14ac:dyDescent="0.25">
      <c r="N36" s="148"/>
      <c r="O36" s="148"/>
      <c r="P36" s="148"/>
      <c r="Q36" s="148"/>
      <c r="R36" s="148"/>
      <c r="S36" s="148"/>
      <c r="T36" s="148"/>
      <c r="U36" s="148"/>
      <c r="V36" s="148"/>
      <c r="W36" s="148"/>
    </row>
    <row r="37" spans="5:23" x14ac:dyDescent="0.25">
      <c r="N37" s="148"/>
      <c r="O37" s="148"/>
      <c r="P37" s="148"/>
      <c r="Q37" s="148"/>
      <c r="R37" s="148"/>
      <c r="S37" s="148"/>
      <c r="T37" s="148"/>
      <c r="U37" s="148"/>
      <c r="V37" s="148"/>
      <c r="W37" s="148"/>
    </row>
    <row r="38" spans="5:23" x14ac:dyDescent="0.25">
      <c r="N38" s="148"/>
      <c r="O38" s="148"/>
      <c r="P38" s="148"/>
      <c r="Q38" s="148"/>
      <c r="R38" s="148"/>
      <c r="S38" s="148"/>
      <c r="T38" s="148"/>
      <c r="U38" s="148"/>
      <c r="V38" s="148"/>
      <c r="W38" s="148"/>
    </row>
    <row r="39" spans="5:23" x14ac:dyDescent="0.25">
      <c r="N39" s="148"/>
      <c r="O39" s="148"/>
      <c r="P39" s="148"/>
      <c r="Q39" s="148"/>
      <c r="R39" s="148"/>
      <c r="S39" s="148"/>
      <c r="T39" s="148"/>
      <c r="U39" s="148"/>
      <c r="V39" s="148"/>
      <c r="W39" s="148"/>
    </row>
  </sheetData>
  <mergeCells count="4">
    <mergeCell ref="N1:U1"/>
    <mergeCell ref="N2:U2"/>
    <mergeCell ref="E1:L1"/>
    <mergeCell ref="E2:L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13" workbookViewId="0">
      <selection activeCell="E12" sqref="E12"/>
    </sheetView>
  </sheetViews>
  <sheetFormatPr defaultRowHeight="15" x14ac:dyDescent="0.25"/>
  <cols>
    <col min="2" max="2" width="10.140625" customWidth="1"/>
  </cols>
  <sheetData>
    <row r="1" spans="1:16" x14ac:dyDescent="0.25">
      <c r="A1" s="243" t="s">
        <v>215</v>
      </c>
      <c r="B1" s="244"/>
      <c r="C1" s="244"/>
      <c r="D1" s="244"/>
      <c r="E1" s="244"/>
      <c r="F1" s="244"/>
      <c r="G1" s="244"/>
      <c r="H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</row>
    <row r="3" spans="1:16" ht="45" x14ac:dyDescent="0.25">
      <c r="A3" s="1" t="s">
        <v>1</v>
      </c>
      <c r="B3" s="1" t="s">
        <v>2</v>
      </c>
      <c r="C3" s="1" t="s">
        <v>211</v>
      </c>
      <c r="D3" s="1" t="s">
        <v>212</v>
      </c>
      <c r="E3" s="1" t="s">
        <v>99</v>
      </c>
      <c r="F3" s="1" t="s">
        <v>100</v>
      </c>
      <c r="G3" s="1" t="s">
        <v>213</v>
      </c>
      <c r="H3" s="1" t="s">
        <v>214</v>
      </c>
    </row>
    <row r="4" spans="1:16" x14ac:dyDescent="0.25">
      <c r="A4" s="2">
        <v>1</v>
      </c>
      <c r="B4" s="2" t="s">
        <v>14</v>
      </c>
      <c r="C4" s="2">
        <v>0</v>
      </c>
      <c r="D4" s="2">
        <v>0</v>
      </c>
      <c r="E4" s="2">
        <v>0</v>
      </c>
      <c r="F4" s="2">
        <v>0</v>
      </c>
      <c r="G4" s="2"/>
      <c r="H4" s="2">
        <v>0</v>
      </c>
    </row>
    <row r="5" spans="1:16" x14ac:dyDescent="0.25">
      <c r="A5" s="2">
        <v>2</v>
      </c>
      <c r="B5" s="2" t="s">
        <v>15</v>
      </c>
      <c r="C5" s="2">
        <v>0</v>
      </c>
      <c r="D5" s="2">
        <v>0</v>
      </c>
      <c r="E5" s="2">
        <v>0</v>
      </c>
      <c r="F5" s="2">
        <v>0</v>
      </c>
      <c r="G5" s="2"/>
      <c r="H5" s="2">
        <v>0</v>
      </c>
    </row>
    <row r="6" spans="1:16" x14ac:dyDescent="0.25">
      <c r="A6" s="2">
        <v>3</v>
      </c>
      <c r="B6" s="2" t="s">
        <v>17</v>
      </c>
      <c r="C6" s="2">
        <v>0</v>
      </c>
      <c r="D6" s="2">
        <v>0</v>
      </c>
      <c r="E6" s="2">
        <v>0</v>
      </c>
      <c r="F6" s="2">
        <v>0</v>
      </c>
      <c r="G6" s="2"/>
      <c r="H6" s="2">
        <v>0</v>
      </c>
      <c r="P6" t="s">
        <v>403</v>
      </c>
    </row>
    <row r="7" spans="1:16" x14ac:dyDescent="0.25">
      <c r="A7" s="2">
        <v>4</v>
      </c>
      <c r="B7" s="2" t="s">
        <v>19</v>
      </c>
      <c r="C7" s="2">
        <v>0</v>
      </c>
      <c r="D7" s="2">
        <v>0</v>
      </c>
      <c r="E7" s="2">
        <v>0</v>
      </c>
      <c r="F7" s="2">
        <v>0</v>
      </c>
      <c r="G7" s="2"/>
      <c r="H7" s="2">
        <v>0</v>
      </c>
    </row>
    <row r="8" spans="1:16" x14ac:dyDescent="0.25">
      <c r="A8" s="2">
        <v>5</v>
      </c>
      <c r="B8" s="2" t="s">
        <v>20</v>
      </c>
      <c r="C8" s="2">
        <v>0</v>
      </c>
      <c r="D8" s="2">
        <v>0</v>
      </c>
      <c r="E8" s="2">
        <v>0</v>
      </c>
      <c r="F8" s="2">
        <v>0</v>
      </c>
      <c r="G8" s="2"/>
      <c r="H8" s="2">
        <v>0</v>
      </c>
    </row>
    <row r="9" spans="1:16" x14ac:dyDescent="0.25">
      <c r="A9" s="2">
        <v>6</v>
      </c>
      <c r="B9" s="2" t="s">
        <v>24</v>
      </c>
      <c r="C9" s="2">
        <v>0</v>
      </c>
      <c r="D9" s="2">
        <v>0</v>
      </c>
      <c r="E9" s="2">
        <v>0</v>
      </c>
      <c r="F9" s="2">
        <v>0</v>
      </c>
      <c r="G9" s="2"/>
      <c r="H9" s="2">
        <v>0</v>
      </c>
    </row>
    <row r="10" spans="1:16" x14ac:dyDescent="0.25">
      <c r="A10" s="2">
        <v>7</v>
      </c>
      <c r="B10" s="2" t="s">
        <v>25</v>
      </c>
      <c r="C10" s="2">
        <v>0</v>
      </c>
      <c r="D10" s="2">
        <v>0</v>
      </c>
      <c r="E10" s="2">
        <v>0</v>
      </c>
      <c r="F10" s="2">
        <v>0</v>
      </c>
      <c r="G10" s="2"/>
      <c r="H10" s="2">
        <v>0</v>
      </c>
    </row>
    <row r="11" spans="1:16" x14ac:dyDescent="0.25">
      <c r="A11" s="2">
        <v>8</v>
      </c>
      <c r="B11" s="2" t="s">
        <v>26</v>
      </c>
      <c r="C11" s="2">
        <v>0</v>
      </c>
      <c r="D11" s="2">
        <v>0</v>
      </c>
      <c r="E11" s="2">
        <v>0</v>
      </c>
      <c r="F11" s="2">
        <v>0</v>
      </c>
      <c r="G11" s="2"/>
      <c r="H11" s="2">
        <v>0</v>
      </c>
    </row>
    <row r="12" spans="1:16" x14ac:dyDescent="0.25">
      <c r="A12" s="15">
        <v>9</v>
      </c>
      <c r="B12" s="15" t="s">
        <v>27</v>
      </c>
      <c r="C12" s="15">
        <v>71</v>
      </c>
      <c r="D12" s="15">
        <v>47.63</v>
      </c>
      <c r="E12" s="15">
        <v>27.63</v>
      </c>
      <c r="F12" s="15">
        <v>7.5</v>
      </c>
      <c r="G12" s="15">
        <v>15.74</v>
      </c>
      <c r="H12" s="15">
        <v>20.13</v>
      </c>
      <c r="I12" s="80"/>
    </row>
    <row r="13" spans="1:16" x14ac:dyDescent="0.25">
      <c r="A13" s="2">
        <v>10</v>
      </c>
      <c r="B13" s="2" t="s">
        <v>29</v>
      </c>
      <c r="C13" s="2">
        <v>12</v>
      </c>
      <c r="D13" s="2">
        <v>5.66</v>
      </c>
      <c r="E13" s="2">
        <v>0.16</v>
      </c>
      <c r="F13" s="2">
        <v>0.05</v>
      </c>
      <c r="G13" s="2">
        <v>31</v>
      </c>
      <c r="H13" s="2">
        <v>0.11</v>
      </c>
    </row>
    <row r="14" spans="1:16" x14ac:dyDescent="0.25">
      <c r="A14" s="2">
        <v>11</v>
      </c>
      <c r="B14" s="2" t="s">
        <v>30</v>
      </c>
      <c r="C14" s="2">
        <v>15</v>
      </c>
      <c r="D14" s="2">
        <v>17.86</v>
      </c>
      <c r="E14" s="2">
        <v>4.04</v>
      </c>
      <c r="F14" s="2">
        <v>7.0000000000000007E-2</v>
      </c>
      <c r="G14" s="2">
        <v>2</v>
      </c>
      <c r="H14" s="2">
        <v>3.97</v>
      </c>
    </row>
    <row r="15" spans="1:16" x14ac:dyDescent="0.25">
      <c r="A15" s="2">
        <v>12</v>
      </c>
      <c r="B15" s="2" t="s">
        <v>33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</row>
    <row r="16" spans="1:16" x14ac:dyDescent="0.25">
      <c r="A16" s="3" t="s">
        <v>34</v>
      </c>
      <c r="B16" s="3" t="s">
        <v>35</v>
      </c>
      <c r="C16" s="3">
        <f>SUM(C12:C15)</f>
        <v>98</v>
      </c>
      <c r="D16" s="3">
        <f>SUM(D12:D15)</f>
        <v>71.150000000000006</v>
      </c>
      <c r="E16" s="3">
        <f>SUM(E12:E15)</f>
        <v>31.83</v>
      </c>
      <c r="F16" s="3">
        <f>SUM(F12:F15)</f>
        <v>7.62</v>
      </c>
      <c r="G16" s="3">
        <v>14.7</v>
      </c>
      <c r="H16" s="3">
        <f>SUM(H12:H15)</f>
        <v>24.209999999999997</v>
      </c>
    </row>
    <row r="17" spans="1:8" x14ac:dyDescent="0.25">
      <c r="A17" s="2">
        <v>1</v>
      </c>
      <c r="B17" s="2" t="s">
        <v>36</v>
      </c>
      <c r="C17" s="2">
        <v>0</v>
      </c>
      <c r="D17" s="2">
        <v>0</v>
      </c>
      <c r="E17" s="2">
        <v>0</v>
      </c>
      <c r="F17" s="2">
        <v>0</v>
      </c>
      <c r="G17" s="2"/>
      <c r="H17" s="2">
        <v>0</v>
      </c>
    </row>
    <row r="18" spans="1:8" x14ac:dyDescent="0.25">
      <c r="A18" s="2">
        <v>2</v>
      </c>
      <c r="B18" s="2" t="s">
        <v>37</v>
      </c>
      <c r="C18" s="2">
        <v>0</v>
      </c>
      <c r="D18" s="2">
        <v>0</v>
      </c>
      <c r="E18" s="2">
        <v>0</v>
      </c>
      <c r="F18" s="2">
        <v>0</v>
      </c>
      <c r="G18" s="2"/>
      <c r="H18" s="2">
        <v>0</v>
      </c>
    </row>
    <row r="19" spans="1:8" x14ac:dyDescent="0.25">
      <c r="A19" s="2">
        <v>3</v>
      </c>
      <c r="B19" s="2" t="s">
        <v>39</v>
      </c>
      <c r="C19" s="2">
        <v>0</v>
      </c>
      <c r="D19" s="2">
        <v>0</v>
      </c>
      <c r="E19" s="2">
        <v>0</v>
      </c>
      <c r="F19" s="2">
        <v>0</v>
      </c>
      <c r="G19" s="2"/>
      <c r="H19" s="2">
        <v>0</v>
      </c>
    </row>
    <row r="20" spans="1:8" x14ac:dyDescent="0.25">
      <c r="A20" s="2">
        <v>4</v>
      </c>
      <c r="B20" s="2" t="s">
        <v>40</v>
      </c>
      <c r="C20" s="2">
        <v>0</v>
      </c>
      <c r="D20" s="2">
        <v>0</v>
      </c>
      <c r="E20" s="2">
        <v>0</v>
      </c>
      <c r="F20" s="2">
        <v>0</v>
      </c>
      <c r="G20" s="2"/>
      <c r="H20" s="2">
        <v>0</v>
      </c>
    </row>
    <row r="21" spans="1:8" x14ac:dyDescent="0.25">
      <c r="A21" s="2">
        <v>5</v>
      </c>
      <c r="B21" s="2" t="s">
        <v>41</v>
      </c>
      <c r="C21" s="2">
        <v>0</v>
      </c>
      <c r="D21" s="2">
        <v>0</v>
      </c>
      <c r="E21" s="2">
        <v>0</v>
      </c>
      <c r="F21" s="2">
        <v>0</v>
      </c>
      <c r="G21" s="2"/>
      <c r="H21" s="2">
        <v>0</v>
      </c>
    </row>
    <row r="22" spans="1:8" x14ac:dyDescent="0.25">
      <c r="A22" s="2">
        <v>6</v>
      </c>
      <c r="B22" s="2" t="s">
        <v>42</v>
      </c>
      <c r="C22" s="2">
        <v>0</v>
      </c>
      <c r="D22" s="2">
        <v>0</v>
      </c>
      <c r="E22" s="2">
        <v>0</v>
      </c>
      <c r="F22" s="2">
        <v>0</v>
      </c>
      <c r="G22" s="2"/>
      <c r="H22" s="2">
        <v>0</v>
      </c>
    </row>
    <row r="23" spans="1:8" ht="15" customHeight="1" x14ac:dyDescent="0.25">
      <c r="A23" s="2">
        <v>7</v>
      </c>
      <c r="B23" s="2" t="s">
        <v>44</v>
      </c>
      <c r="C23" s="2">
        <v>0</v>
      </c>
      <c r="D23" s="2">
        <v>0</v>
      </c>
      <c r="E23" s="2">
        <v>0</v>
      </c>
      <c r="F23" s="2">
        <v>0</v>
      </c>
      <c r="G23" s="2"/>
      <c r="H23" s="2">
        <v>0</v>
      </c>
    </row>
    <row r="24" spans="1:8" x14ac:dyDescent="0.25">
      <c r="A24" s="3" t="s">
        <v>46</v>
      </c>
      <c r="B24" s="3" t="s">
        <v>35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</row>
    <row r="25" spans="1:8" x14ac:dyDescent="0.25">
      <c r="A25" s="2">
        <v>1</v>
      </c>
      <c r="B25" s="2" t="s">
        <v>47</v>
      </c>
      <c r="C25" s="2">
        <v>271</v>
      </c>
      <c r="D25" s="2">
        <v>146.66</v>
      </c>
      <c r="E25" s="2">
        <v>37.39</v>
      </c>
      <c r="F25" s="2">
        <v>21.23</v>
      </c>
      <c r="G25" s="2">
        <v>57</v>
      </c>
      <c r="H25" s="2">
        <v>16.16</v>
      </c>
    </row>
    <row r="26" spans="1:8" x14ac:dyDescent="0.25">
      <c r="A26" s="3" t="s">
        <v>48</v>
      </c>
      <c r="B26" s="3" t="s">
        <v>35</v>
      </c>
      <c r="C26" s="3">
        <v>271</v>
      </c>
      <c r="D26" s="3">
        <v>146.66</v>
      </c>
      <c r="E26" s="3">
        <v>37.39</v>
      </c>
      <c r="F26" s="3">
        <v>21.23</v>
      </c>
      <c r="G26" s="3">
        <v>57</v>
      </c>
      <c r="H26" s="3">
        <v>16.16</v>
      </c>
    </row>
    <row r="27" spans="1:8" x14ac:dyDescent="0.25">
      <c r="A27" s="2">
        <v>1</v>
      </c>
      <c r="B27" s="2" t="s">
        <v>49</v>
      </c>
      <c r="C27" s="2">
        <v>38</v>
      </c>
      <c r="D27" s="2">
        <v>18.46</v>
      </c>
      <c r="E27" s="2">
        <v>0.04</v>
      </c>
      <c r="F27" s="2">
        <v>0.04</v>
      </c>
      <c r="G27" s="2">
        <v>100</v>
      </c>
      <c r="H27" s="2">
        <v>0</v>
      </c>
    </row>
    <row r="28" spans="1:8" x14ac:dyDescent="0.25">
      <c r="A28" s="3" t="s">
        <v>53</v>
      </c>
      <c r="B28" s="3" t="s">
        <v>35</v>
      </c>
      <c r="C28" s="3">
        <v>407</v>
      </c>
      <c r="D28" s="3">
        <v>236.27</v>
      </c>
      <c r="E28" s="3">
        <v>73.459999999999994</v>
      </c>
      <c r="F28" s="3">
        <v>29.01</v>
      </c>
      <c r="G28" s="3">
        <v>51</v>
      </c>
      <c r="H28" s="3">
        <v>40.369999999999997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37" workbookViewId="0">
      <selection activeCell="C19" sqref="C19"/>
    </sheetView>
  </sheetViews>
  <sheetFormatPr defaultRowHeight="15" x14ac:dyDescent="0.25"/>
  <cols>
    <col min="1" max="1" width="9.28515625" bestFit="1" customWidth="1"/>
    <col min="3" max="3" width="11.140625" customWidth="1"/>
    <col min="4" max="4" width="11.5703125" customWidth="1"/>
    <col min="5" max="5" width="9.28515625" bestFit="1" customWidth="1"/>
    <col min="6" max="6" width="9.5703125" bestFit="1" customWidth="1"/>
    <col min="7" max="8" width="12" customWidth="1"/>
    <col min="9" max="9" width="9.85546875" customWidth="1"/>
    <col min="10" max="10" width="12.5703125" customWidth="1"/>
  </cols>
  <sheetData>
    <row r="1" spans="1:16" x14ac:dyDescent="0.25">
      <c r="A1" s="243" t="s">
        <v>216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6" ht="75" x14ac:dyDescent="0.25">
      <c r="A3" s="1" t="s">
        <v>1</v>
      </c>
      <c r="B3" s="1" t="s">
        <v>2</v>
      </c>
      <c r="C3" s="1" t="s">
        <v>217</v>
      </c>
      <c r="D3" s="1" t="s">
        <v>218</v>
      </c>
      <c r="E3" s="1" t="s">
        <v>219</v>
      </c>
      <c r="F3" s="1" t="s">
        <v>220</v>
      </c>
      <c r="G3" s="1" t="s">
        <v>221</v>
      </c>
      <c r="H3" s="1" t="s">
        <v>222</v>
      </c>
      <c r="I3" s="1" t="s">
        <v>223</v>
      </c>
      <c r="J3" s="1" t="s">
        <v>224</v>
      </c>
    </row>
    <row r="4" spans="1:16" x14ac:dyDescent="0.25">
      <c r="A4" s="2">
        <v>1</v>
      </c>
      <c r="B4" s="2" t="s">
        <v>13</v>
      </c>
      <c r="C4" s="2">
        <v>432</v>
      </c>
      <c r="D4" s="2">
        <v>981.27</v>
      </c>
      <c r="E4" s="2">
        <v>252</v>
      </c>
      <c r="F4" s="2">
        <v>1421.15</v>
      </c>
      <c r="G4" s="2">
        <v>91</v>
      </c>
      <c r="H4" s="2">
        <v>150.19999999999999</v>
      </c>
      <c r="I4" s="2">
        <v>3</v>
      </c>
      <c r="J4" s="2">
        <v>4.2</v>
      </c>
    </row>
    <row r="5" spans="1:16" x14ac:dyDescent="0.25">
      <c r="A5" s="2">
        <v>2</v>
      </c>
      <c r="B5" s="2" t="s">
        <v>14</v>
      </c>
      <c r="C5" s="2">
        <v>28</v>
      </c>
      <c r="D5" s="2">
        <v>31.74</v>
      </c>
      <c r="E5" s="2">
        <v>6</v>
      </c>
      <c r="F5" s="2">
        <v>2.8</v>
      </c>
      <c r="G5" s="2">
        <v>38</v>
      </c>
      <c r="H5" s="2">
        <v>75</v>
      </c>
      <c r="I5" s="2">
        <v>0</v>
      </c>
      <c r="J5" s="2">
        <v>0</v>
      </c>
    </row>
    <row r="6" spans="1:16" x14ac:dyDescent="0.25">
      <c r="A6" s="2">
        <v>3</v>
      </c>
      <c r="B6" s="2" t="s">
        <v>15</v>
      </c>
      <c r="C6" s="2"/>
      <c r="D6" s="2"/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P6" t="s">
        <v>403</v>
      </c>
    </row>
    <row r="7" spans="1:16" x14ac:dyDescent="0.25">
      <c r="A7" s="2">
        <v>4</v>
      </c>
      <c r="B7" s="2" t="s">
        <v>16</v>
      </c>
      <c r="C7" s="2">
        <v>627</v>
      </c>
      <c r="D7" s="2">
        <v>2502.1</v>
      </c>
      <c r="E7" s="2"/>
      <c r="F7" s="2"/>
      <c r="G7" s="2">
        <v>72</v>
      </c>
      <c r="H7" s="2">
        <v>1.36</v>
      </c>
      <c r="I7" s="2"/>
      <c r="J7" s="2"/>
    </row>
    <row r="8" spans="1:16" x14ac:dyDescent="0.25">
      <c r="A8" s="2">
        <v>5</v>
      </c>
      <c r="B8" s="2" t="s">
        <v>17</v>
      </c>
      <c r="C8" s="2">
        <v>22</v>
      </c>
      <c r="D8" s="2">
        <v>43.34</v>
      </c>
      <c r="E8" s="2">
        <v>20</v>
      </c>
      <c r="F8" s="2">
        <v>42.34</v>
      </c>
      <c r="G8" s="2">
        <v>23</v>
      </c>
      <c r="H8" s="2">
        <v>42.59</v>
      </c>
      <c r="I8" s="2">
        <v>0</v>
      </c>
      <c r="J8" s="2">
        <v>0</v>
      </c>
    </row>
    <row r="9" spans="1:16" x14ac:dyDescent="0.25">
      <c r="A9" s="2">
        <v>6</v>
      </c>
      <c r="B9" s="2" t="s">
        <v>18</v>
      </c>
      <c r="C9" s="2"/>
      <c r="D9" s="2"/>
      <c r="E9" s="2">
        <v>179</v>
      </c>
      <c r="F9" s="2">
        <v>2097</v>
      </c>
      <c r="G9" s="2">
        <v>73</v>
      </c>
      <c r="H9" s="2">
        <v>183</v>
      </c>
      <c r="I9" s="2">
        <v>0</v>
      </c>
      <c r="J9" s="2">
        <v>0</v>
      </c>
    </row>
    <row r="10" spans="1:16" x14ac:dyDescent="0.25">
      <c r="A10" s="2">
        <v>7</v>
      </c>
      <c r="B10" s="2" t="s">
        <v>19</v>
      </c>
      <c r="C10" s="2">
        <v>433</v>
      </c>
      <c r="D10" s="2">
        <v>749</v>
      </c>
      <c r="E10" s="2">
        <v>580</v>
      </c>
      <c r="F10" s="2">
        <v>529.5</v>
      </c>
      <c r="G10" s="2">
        <v>339</v>
      </c>
      <c r="H10" s="2">
        <v>416</v>
      </c>
      <c r="I10" s="2">
        <v>0</v>
      </c>
      <c r="J10" s="2">
        <v>0</v>
      </c>
    </row>
    <row r="11" spans="1:16" x14ac:dyDescent="0.25">
      <c r="A11" s="2">
        <v>8</v>
      </c>
      <c r="B11" s="2" t="s">
        <v>20</v>
      </c>
      <c r="C11" s="2">
        <v>6</v>
      </c>
      <c r="D11" s="2">
        <v>16.100000000000001</v>
      </c>
      <c r="E11" s="2">
        <v>4</v>
      </c>
      <c r="F11" s="2">
        <v>7.75</v>
      </c>
      <c r="G11" s="2">
        <v>0</v>
      </c>
      <c r="H11" s="2">
        <v>0</v>
      </c>
      <c r="I11" s="2">
        <v>0</v>
      </c>
      <c r="J11" s="2">
        <v>0</v>
      </c>
    </row>
    <row r="12" spans="1:16" x14ac:dyDescent="0.25">
      <c r="A12" s="2">
        <v>9</v>
      </c>
      <c r="B12" s="2" t="s">
        <v>21</v>
      </c>
      <c r="C12" s="2">
        <v>1</v>
      </c>
      <c r="D12" s="2">
        <v>1.94</v>
      </c>
      <c r="E12" s="2">
        <v>231</v>
      </c>
      <c r="F12" s="2">
        <v>1993.71</v>
      </c>
      <c r="G12" s="2">
        <v>108</v>
      </c>
      <c r="H12" s="2">
        <v>861.37</v>
      </c>
      <c r="I12" s="2">
        <v>0</v>
      </c>
      <c r="J12" s="2">
        <v>0</v>
      </c>
    </row>
    <row r="13" spans="1:16" x14ac:dyDescent="0.25">
      <c r="A13" s="2">
        <v>10</v>
      </c>
      <c r="B13" s="2" t="s">
        <v>22</v>
      </c>
      <c r="C13" s="2"/>
      <c r="D13" s="2"/>
      <c r="E13" s="2"/>
      <c r="F13" s="2"/>
      <c r="G13" s="2"/>
      <c r="H13" s="2"/>
      <c r="I13" s="2"/>
      <c r="J13" s="2"/>
    </row>
    <row r="14" spans="1:16" x14ac:dyDescent="0.25">
      <c r="A14" s="2">
        <v>11</v>
      </c>
      <c r="B14" s="2" t="s">
        <v>23</v>
      </c>
      <c r="C14" s="2">
        <v>439</v>
      </c>
      <c r="D14" s="2">
        <v>2760</v>
      </c>
      <c r="E14" s="2">
        <v>565</v>
      </c>
      <c r="F14" s="2">
        <v>3098</v>
      </c>
      <c r="G14" s="2">
        <v>374</v>
      </c>
      <c r="H14" s="2">
        <v>2409</v>
      </c>
      <c r="I14" s="2">
        <v>0</v>
      </c>
      <c r="J14" s="2">
        <v>0</v>
      </c>
    </row>
    <row r="15" spans="1:16" x14ac:dyDescent="0.25">
      <c r="A15" s="2">
        <v>12</v>
      </c>
      <c r="B15" s="2" t="s">
        <v>24</v>
      </c>
      <c r="C15" s="2">
        <v>48</v>
      </c>
      <c r="D15" s="2">
        <v>130.44</v>
      </c>
      <c r="E15" s="2">
        <v>34</v>
      </c>
      <c r="F15" s="2">
        <v>74.83</v>
      </c>
      <c r="G15" s="2">
        <v>29</v>
      </c>
      <c r="H15" s="2">
        <v>57.21</v>
      </c>
      <c r="I15" s="2">
        <v>0</v>
      </c>
      <c r="J15" s="2">
        <v>0</v>
      </c>
    </row>
    <row r="16" spans="1:16" x14ac:dyDescent="0.25">
      <c r="A16" s="2">
        <v>13</v>
      </c>
      <c r="B16" s="2" t="s">
        <v>25</v>
      </c>
      <c r="C16" s="2">
        <v>0</v>
      </c>
      <c r="D16" s="2">
        <v>0</v>
      </c>
      <c r="E16" s="2"/>
      <c r="F16" s="2"/>
      <c r="G16" s="2"/>
      <c r="H16" s="2"/>
      <c r="I16" s="2"/>
      <c r="J16" s="2"/>
    </row>
    <row r="17" spans="1:10" x14ac:dyDescent="0.25">
      <c r="A17" s="2">
        <v>14</v>
      </c>
      <c r="B17" s="2" t="s">
        <v>26</v>
      </c>
      <c r="C17" s="2">
        <v>43</v>
      </c>
      <c r="D17" s="2">
        <v>90.62</v>
      </c>
      <c r="E17" s="2">
        <v>33</v>
      </c>
      <c r="F17" s="2">
        <v>69.400000000000006</v>
      </c>
      <c r="G17" s="2">
        <v>107</v>
      </c>
      <c r="H17" s="2">
        <v>195.18</v>
      </c>
      <c r="I17" s="2">
        <v>0</v>
      </c>
      <c r="J17" s="2">
        <v>0</v>
      </c>
    </row>
    <row r="18" spans="1:10" x14ac:dyDescent="0.25">
      <c r="A18" s="2">
        <v>15</v>
      </c>
      <c r="B18" s="2" t="s">
        <v>27</v>
      </c>
      <c r="C18" s="2">
        <v>77541</v>
      </c>
      <c r="D18" s="2">
        <v>213621.5</v>
      </c>
      <c r="E18" s="2">
        <v>104825</v>
      </c>
      <c r="F18" s="2">
        <v>267865.28999999998</v>
      </c>
      <c r="G18" s="2">
        <v>60081</v>
      </c>
      <c r="H18" s="2">
        <v>132925</v>
      </c>
      <c r="I18" s="2">
        <v>81</v>
      </c>
      <c r="J18" s="2">
        <v>118.55</v>
      </c>
    </row>
    <row r="19" spans="1:10" x14ac:dyDescent="0.25">
      <c r="A19" s="2">
        <v>16</v>
      </c>
      <c r="B19" s="2" t="s">
        <v>28</v>
      </c>
      <c r="C19" s="2">
        <v>729</v>
      </c>
      <c r="D19" s="2">
        <v>1326.01</v>
      </c>
      <c r="E19" s="2">
        <v>502</v>
      </c>
      <c r="F19" s="2">
        <v>1266.1099999999999</v>
      </c>
      <c r="G19" s="2">
        <v>638</v>
      </c>
      <c r="H19" s="2">
        <v>1291.3</v>
      </c>
      <c r="I19" s="2"/>
      <c r="J19" s="2"/>
    </row>
    <row r="20" spans="1:10" x14ac:dyDescent="0.25">
      <c r="A20" s="2">
        <v>17</v>
      </c>
      <c r="B20" s="2" t="s">
        <v>29</v>
      </c>
      <c r="C20" s="2">
        <v>5182</v>
      </c>
      <c r="D20" s="2">
        <v>13935</v>
      </c>
      <c r="E20" s="2">
        <v>2748</v>
      </c>
      <c r="F20" s="2">
        <v>7549</v>
      </c>
      <c r="G20" s="2">
        <v>3078</v>
      </c>
      <c r="H20" s="2">
        <v>8342</v>
      </c>
      <c r="I20" s="2">
        <v>14</v>
      </c>
      <c r="J20" s="2">
        <v>16</v>
      </c>
    </row>
    <row r="21" spans="1:10" x14ac:dyDescent="0.25">
      <c r="A21" s="2">
        <v>18</v>
      </c>
      <c r="B21" s="2" t="s">
        <v>30</v>
      </c>
      <c r="C21" s="2">
        <v>64</v>
      </c>
      <c r="D21" s="2">
        <v>202.64</v>
      </c>
      <c r="E21" s="2">
        <v>608</v>
      </c>
      <c r="F21" s="2">
        <v>2514.1999999999998</v>
      </c>
      <c r="G21" s="2">
        <v>354</v>
      </c>
      <c r="H21" s="2">
        <v>1203.45</v>
      </c>
      <c r="I21" s="2">
        <v>0</v>
      </c>
      <c r="J21" s="2">
        <v>0</v>
      </c>
    </row>
    <row r="22" spans="1:10" x14ac:dyDescent="0.25">
      <c r="A22" s="2">
        <v>19</v>
      </c>
      <c r="B22" s="2" t="s">
        <v>31</v>
      </c>
      <c r="C22" s="2">
        <v>705</v>
      </c>
      <c r="D22" s="2">
        <v>2668.56</v>
      </c>
      <c r="E22" s="2">
        <v>739</v>
      </c>
      <c r="F22" s="2">
        <v>2673.08</v>
      </c>
      <c r="G22" s="2">
        <v>369</v>
      </c>
      <c r="H22" s="2">
        <v>612.92999999999995</v>
      </c>
      <c r="I22" s="2">
        <v>0</v>
      </c>
      <c r="J22" s="2">
        <v>0</v>
      </c>
    </row>
    <row r="23" spans="1:10" x14ac:dyDescent="0.25">
      <c r="A23" s="2">
        <v>20</v>
      </c>
      <c r="B23" s="2" t="s">
        <v>32</v>
      </c>
      <c r="C23" s="2">
        <v>643</v>
      </c>
      <c r="D23" s="2">
        <v>3449</v>
      </c>
      <c r="E23" s="2">
        <v>657</v>
      </c>
      <c r="F23" s="2">
        <v>3710</v>
      </c>
      <c r="G23" s="2">
        <v>109</v>
      </c>
      <c r="H23" s="2">
        <v>990</v>
      </c>
      <c r="I23" s="2">
        <v>0</v>
      </c>
      <c r="J23" s="2">
        <v>0</v>
      </c>
    </row>
    <row r="24" spans="1:10" x14ac:dyDescent="0.25">
      <c r="A24" s="2">
        <v>21</v>
      </c>
      <c r="B24" s="2" t="s">
        <v>33</v>
      </c>
      <c r="C24" s="2">
        <v>0</v>
      </c>
      <c r="D24" s="2">
        <v>0</v>
      </c>
      <c r="E24" s="2">
        <v>260</v>
      </c>
      <c r="F24" s="2">
        <v>371</v>
      </c>
      <c r="G24" s="2">
        <v>105</v>
      </c>
      <c r="H24" s="2">
        <v>233</v>
      </c>
      <c r="I24" s="2">
        <v>0</v>
      </c>
      <c r="J24" s="2">
        <v>0</v>
      </c>
    </row>
    <row r="25" spans="1:10" x14ac:dyDescent="0.25">
      <c r="A25" s="3" t="s">
        <v>34</v>
      </c>
      <c r="B25" s="3" t="s">
        <v>35</v>
      </c>
      <c r="C25" s="3">
        <f t="shared" ref="C25:J25" si="0">SUM(C4:C24)</f>
        <v>86943</v>
      </c>
      <c r="D25" s="3">
        <f t="shared" si="0"/>
        <v>242509.26</v>
      </c>
      <c r="E25" s="3">
        <f t="shared" si="0"/>
        <v>112243</v>
      </c>
      <c r="F25" s="3">
        <f t="shared" si="0"/>
        <v>295285.15999999997</v>
      </c>
      <c r="G25" s="3">
        <f t="shared" si="0"/>
        <v>65988</v>
      </c>
      <c r="H25" s="3">
        <f t="shared" si="0"/>
        <v>149988.59</v>
      </c>
      <c r="I25" s="3">
        <f t="shared" si="0"/>
        <v>98</v>
      </c>
      <c r="J25" s="3">
        <f t="shared" si="0"/>
        <v>138.75</v>
      </c>
    </row>
    <row r="26" spans="1:10" x14ac:dyDescent="0.25">
      <c r="A26" s="2">
        <v>1</v>
      </c>
      <c r="B26" s="2" t="s">
        <v>36</v>
      </c>
      <c r="C26" s="2">
        <v>69</v>
      </c>
      <c r="D26" s="2">
        <v>132.84</v>
      </c>
      <c r="E26" s="2">
        <v>303</v>
      </c>
      <c r="F26" s="2">
        <v>860.41</v>
      </c>
      <c r="G26" s="2">
        <v>3012</v>
      </c>
      <c r="H26" s="2">
        <v>3903.41</v>
      </c>
      <c r="I26" s="2">
        <v>0</v>
      </c>
      <c r="J26" s="2">
        <v>0</v>
      </c>
    </row>
    <row r="27" spans="1:10" x14ac:dyDescent="0.25">
      <c r="A27" s="2">
        <v>2</v>
      </c>
      <c r="B27" s="2" t="s">
        <v>37</v>
      </c>
      <c r="C27" s="2">
        <v>68</v>
      </c>
      <c r="D27" s="2">
        <v>348.61</v>
      </c>
      <c r="E27" s="2">
        <v>49</v>
      </c>
      <c r="F27" s="2">
        <v>201.84</v>
      </c>
      <c r="G27" s="2">
        <v>114</v>
      </c>
      <c r="H27" s="2">
        <v>452.74</v>
      </c>
      <c r="I27" s="2">
        <v>0</v>
      </c>
      <c r="J27" s="2">
        <v>0</v>
      </c>
    </row>
    <row r="28" spans="1:10" x14ac:dyDescent="0.25">
      <c r="A28" s="2">
        <v>3</v>
      </c>
      <c r="B28" s="2" t="s">
        <v>38</v>
      </c>
      <c r="C28" s="2">
        <v>5</v>
      </c>
      <c r="D28" s="2">
        <v>4.76</v>
      </c>
      <c r="E28" s="2">
        <v>158</v>
      </c>
      <c r="F28" s="2">
        <v>643.05999999999995</v>
      </c>
      <c r="G28" s="2">
        <v>237</v>
      </c>
      <c r="H28" s="2">
        <v>633.08000000000004</v>
      </c>
      <c r="I28" s="2">
        <v>0</v>
      </c>
      <c r="J28" s="2">
        <v>0</v>
      </c>
    </row>
    <row r="29" spans="1:10" x14ac:dyDescent="0.25">
      <c r="A29" s="2">
        <v>4</v>
      </c>
      <c r="B29" s="2" t="s">
        <v>38</v>
      </c>
      <c r="C29" s="2">
        <v>8</v>
      </c>
      <c r="D29" s="2">
        <v>16.97</v>
      </c>
      <c r="E29" s="2">
        <v>158</v>
      </c>
      <c r="F29" s="2">
        <v>643.05999999999995</v>
      </c>
      <c r="G29" s="2">
        <v>237</v>
      </c>
      <c r="H29" s="2">
        <v>633.08000000000004</v>
      </c>
      <c r="I29" s="2">
        <v>0</v>
      </c>
      <c r="J29" s="2">
        <v>0</v>
      </c>
    </row>
    <row r="30" spans="1:10" x14ac:dyDescent="0.25">
      <c r="A30" s="2">
        <v>5</v>
      </c>
      <c r="B30" s="2" t="s">
        <v>39</v>
      </c>
      <c r="C30" s="2">
        <v>310</v>
      </c>
      <c r="D30" s="2">
        <v>1667</v>
      </c>
      <c r="E30" s="2">
        <v>324</v>
      </c>
      <c r="F30" s="2">
        <v>1687</v>
      </c>
      <c r="G30" s="2">
        <v>324</v>
      </c>
      <c r="H30" s="2">
        <v>1058</v>
      </c>
      <c r="I30" s="2">
        <v>0</v>
      </c>
      <c r="J30" s="2">
        <v>0</v>
      </c>
    </row>
    <row r="31" spans="1:10" x14ac:dyDescent="0.25">
      <c r="A31" s="2">
        <v>6</v>
      </c>
      <c r="B31" s="2" t="s">
        <v>40</v>
      </c>
      <c r="C31" s="2">
        <v>0</v>
      </c>
      <c r="D31" s="2">
        <v>0</v>
      </c>
      <c r="E31" s="2">
        <v>12</v>
      </c>
      <c r="F31" s="2">
        <v>13.03</v>
      </c>
      <c r="G31" s="2">
        <v>10</v>
      </c>
      <c r="H31" s="2">
        <v>7.1</v>
      </c>
      <c r="I31" s="2">
        <v>0</v>
      </c>
      <c r="J31" s="2">
        <v>0</v>
      </c>
    </row>
    <row r="32" spans="1:10" x14ac:dyDescent="0.25">
      <c r="A32" s="2">
        <v>7</v>
      </c>
      <c r="B32" s="2" t="s">
        <v>41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</row>
    <row r="33" spans="1:10" x14ac:dyDescent="0.25">
      <c r="A33" s="2">
        <v>8</v>
      </c>
      <c r="B33" s="2" t="s">
        <v>41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</row>
    <row r="34" spans="1:10" x14ac:dyDescent="0.25">
      <c r="A34" s="2">
        <v>9</v>
      </c>
      <c r="B34" s="2" t="s">
        <v>42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</row>
    <row r="35" spans="1:10" ht="30" x14ac:dyDescent="0.25">
      <c r="A35" s="2">
        <v>10</v>
      </c>
      <c r="B35" s="2" t="s">
        <v>44</v>
      </c>
      <c r="C35" s="2">
        <v>10243</v>
      </c>
      <c r="D35" s="2">
        <v>4110.6899999999996</v>
      </c>
      <c r="E35" s="2">
        <v>10896</v>
      </c>
      <c r="F35" s="2">
        <v>4361.03</v>
      </c>
      <c r="G35" s="2">
        <v>13780</v>
      </c>
      <c r="H35" s="2">
        <v>5523.14</v>
      </c>
      <c r="I35" s="2">
        <v>0</v>
      </c>
      <c r="J35" s="2">
        <v>0</v>
      </c>
    </row>
    <row r="36" spans="1:10" x14ac:dyDescent="0.25">
      <c r="A36" s="2">
        <v>11</v>
      </c>
      <c r="B36" s="2" t="s">
        <v>45</v>
      </c>
      <c r="C36" s="2">
        <v>0</v>
      </c>
      <c r="D36" s="2">
        <v>0</v>
      </c>
      <c r="E36" s="2"/>
      <c r="F36" s="2"/>
      <c r="G36" s="2"/>
      <c r="H36" s="2"/>
      <c r="I36" s="2"/>
      <c r="J36" s="2"/>
    </row>
    <row r="37" spans="1:10" x14ac:dyDescent="0.25">
      <c r="A37" s="3" t="s">
        <v>46</v>
      </c>
      <c r="B37" s="3" t="s">
        <v>35</v>
      </c>
      <c r="C37" s="3">
        <f t="shared" ref="C37:J37" si="1">SUM(C26:C36)</f>
        <v>10703</v>
      </c>
      <c r="D37" s="3">
        <f t="shared" si="1"/>
        <v>6280.87</v>
      </c>
      <c r="E37" s="3">
        <f t="shared" si="1"/>
        <v>11900</v>
      </c>
      <c r="F37" s="3">
        <f t="shared" si="1"/>
        <v>8409.43</v>
      </c>
      <c r="G37" s="3">
        <f t="shared" si="1"/>
        <v>17714</v>
      </c>
      <c r="H37" s="3">
        <f t="shared" si="1"/>
        <v>12210.55</v>
      </c>
      <c r="I37" s="3">
        <f t="shared" si="1"/>
        <v>0</v>
      </c>
      <c r="J37" s="3">
        <f t="shared" si="1"/>
        <v>0</v>
      </c>
    </row>
    <row r="38" spans="1:10" x14ac:dyDescent="0.25">
      <c r="A38" s="2">
        <v>1</v>
      </c>
      <c r="B38" s="2" t="s">
        <v>47</v>
      </c>
      <c r="C38" s="2">
        <v>42582</v>
      </c>
      <c r="D38" s="2">
        <v>65821.62</v>
      </c>
      <c r="E38" s="2">
        <v>37946</v>
      </c>
      <c r="F38" s="2">
        <v>63302.69</v>
      </c>
      <c r="G38" s="2">
        <v>4636</v>
      </c>
      <c r="H38" s="2">
        <v>2518.9299999999998</v>
      </c>
      <c r="I38" s="2">
        <v>0</v>
      </c>
      <c r="J38" s="2">
        <v>0</v>
      </c>
    </row>
    <row r="39" spans="1:10" x14ac:dyDescent="0.25">
      <c r="A39" s="3" t="s">
        <v>48</v>
      </c>
      <c r="B39" s="3" t="s">
        <v>35</v>
      </c>
      <c r="C39" s="3">
        <v>42582</v>
      </c>
      <c r="D39" s="3">
        <v>65821.62</v>
      </c>
      <c r="E39" s="3">
        <v>37946</v>
      </c>
      <c r="F39" s="3">
        <v>63302.69</v>
      </c>
      <c r="G39" s="3">
        <v>4636</v>
      </c>
      <c r="H39" s="3">
        <v>2518.9299999999998</v>
      </c>
      <c r="I39" s="3">
        <v>0</v>
      </c>
      <c r="J39" s="3">
        <v>0</v>
      </c>
    </row>
    <row r="40" spans="1:10" x14ac:dyDescent="0.25">
      <c r="A40" s="2">
        <v>1</v>
      </c>
      <c r="B40" s="2" t="s">
        <v>49</v>
      </c>
      <c r="C40" s="2">
        <v>0</v>
      </c>
      <c r="D40" s="2">
        <v>0</v>
      </c>
      <c r="E40" s="2">
        <v>0</v>
      </c>
      <c r="F40" s="2">
        <v>0</v>
      </c>
      <c r="G40" s="2">
        <v>514</v>
      </c>
      <c r="H40" s="2">
        <v>121.04</v>
      </c>
      <c r="I40" s="2">
        <v>7</v>
      </c>
      <c r="J40" s="2">
        <v>6.2</v>
      </c>
    </row>
    <row r="41" spans="1:10" x14ac:dyDescent="0.25">
      <c r="A41" s="2">
        <v>2</v>
      </c>
      <c r="B41" s="2" t="s">
        <v>50</v>
      </c>
      <c r="C41" s="2">
        <v>1411</v>
      </c>
      <c r="D41" s="2">
        <v>4042.1</v>
      </c>
      <c r="E41" s="2">
        <v>1541</v>
      </c>
      <c r="F41" s="2">
        <v>4803.9399999999996</v>
      </c>
      <c r="G41" s="2">
        <v>281</v>
      </c>
      <c r="H41" s="2">
        <v>845.58</v>
      </c>
      <c r="I41" s="2">
        <v>0</v>
      </c>
      <c r="J41" s="2">
        <v>0</v>
      </c>
    </row>
    <row r="42" spans="1:10" x14ac:dyDescent="0.25">
      <c r="A42" s="2">
        <v>3</v>
      </c>
      <c r="B42" s="2" t="s">
        <v>51</v>
      </c>
      <c r="C42" s="2">
        <v>1444</v>
      </c>
      <c r="D42" s="2">
        <v>3078.69</v>
      </c>
      <c r="E42" s="2">
        <v>911</v>
      </c>
      <c r="F42" s="2">
        <v>45023</v>
      </c>
      <c r="G42" s="2">
        <v>948</v>
      </c>
      <c r="H42" s="2">
        <v>324631</v>
      </c>
      <c r="I42" s="2">
        <v>0</v>
      </c>
      <c r="J42" s="2">
        <v>0</v>
      </c>
    </row>
    <row r="43" spans="1:10" x14ac:dyDescent="0.25">
      <c r="A43" s="2">
        <v>4</v>
      </c>
      <c r="B43" s="2" t="s">
        <v>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</row>
    <row r="44" spans="1:10" x14ac:dyDescent="0.25">
      <c r="A44" s="3" t="s">
        <v>53</v>
      </c>
      <c r="B44" s="3" t="s">
        <v>35</v>
      </c>
      <c r="C44" s="3">
        <f>C25+C37+C39+C40+C41+C42+C43</f>
        <v>143083</v>
      </c>
      <c r="D44" s="3">
        <f t="shared" ref="D44:J44" si="2">D25+D37+D39+D40+D41+D42+D43</f>
        <v>321732.53999999998</v>
      </c>
      <c r="E44" s="3">
        <f t="shared" si="2"/>
        <v>164541</v>
      </c>
      <c r="F44" s="3">
        <f t="shared" si="2"/>
        <v>416824.22</v>
      </c>
      <c r="G44" s="3">
        <f t="shared" si="2"/>
        <v>90081</v>
      </c>
      <c r="H44" s="3">
        <f t="shared" si="2"/>
        <v>490315.68999999994</v>
      </c>
      <c r="I44" s="3">
        <f t="shared" si="2"/>
        <v>105</v>
      </c>
      <c r="J44" s="3">
        <f t="shared" si="2"/>
        <v>144.94999999999999</v>
      </c>
    </row>
    <row r="45" spans="1:10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</row>
  </sheetData>
  <mergeCells count="2">
    <mergeCell ref="A1:J1"/>
    <mergeCell ref="A2:J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9" workbookViewId="0">
      <selection activeCell="P36" sqref="P36"/>
    </sheetView>
  </sheetViews>
  <sheetFormatPr defaultRowHeight="15" x14ac:dyDescent="0.25"/>
  <cols>
    <col min="2" max="2" width="10.5703125" customWidth="1"/>
  </cols>
  <sheetData>
    <row r="1" spans="1:16" x14ac:dyDescent="0.25">
      <c r="A1" s="243" t="s">
        <v>225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6" ht="45" x14ac:dyDescent="0.25">
      <c r="A3" s="1" t="s">
        <v>1</v>
      </c>
      <c r="B3" s="1" t="s">
        <v>2</v>
      </c>
      <c r="C3" s="1" t="s">
        <v>226</v>
      </c>
      <c r="D3" s="1" t="s">
        <v>227</v>
      </c>
      <c r="E3" s="1" t="s">
        <v>228</v>
      </c>
      <c r="F3" s="1" t="s">
        <v>229</v>
      </c>
      <c r="G3" s="1" t="s">
        <v>230</v>
      </c>
      <c r="H3" s="1" t="s">
        <v>231</v>
      </c>
      <c r="I3" s="1" t="s">
        <v>232</v>
      </c>
      <c r="J3" s="1" t="s">
        <v>149</v>
      </c>
    </row>
    <row r="4" spans="1:16" x14ac:dyDescent="0.25">
      <c r="A4" s="2">
        <v>1</v>
      </c>
      <c r="B4" s="2" t="s">
        <v>13</v>
      </c>
      <c r="C4" s="2">
        <v>46</v>
      </c>
      <c r="D4" s="2">
        <v>295.22000000000003</v>
      </c>
      <c r="E4" s="2">
        <v>0</v>
      </c>
      <c r="F4" s="2">
        <v>0</v>
      </c>
      <c r="G4" s="2">
        <v>0</v>
      </c>
      <c r="H4" s="2">
        <v>0</v>
      </c>
      <c r="I4" s="2">
        <v>46</v>
      </c>
      <c r="J4" s="2">
        <v>295.22000000000003</v>
      </c>
    </row>
    <row r="5" spans="1:16" x14ac:dyDescent="0.25">
      <c r="A5" s="2">
        <v>2</v>
      </c>
      <c r="B5" s="2" t="s">
        <v>14</v>
      </c>
      <c r="C5" s="2">
        <v>8</v>
      </c>
      <c r="D5" s="2">
        <v>173</v>
      </c>
      <c r="E5" s="2">
        <v>0</v>
      </c>
      <c r="F5" s="2">
        <v>0</v>
      </c>
      <c r="G5" s="2">
        <v>0</v>
      </c>
      <c r="H5" s="2">
        <v>0</v>
      </c>
      <c r="I5" s="2">
        <v>8</v>
      </c>
      <c r="J5" s="2">
        <v>173</v>
      </c>
    </row>
    <row r="6" spans="1:16" x14ac:dyDescent="0.25">
      <c r="A6" s="2">
        <v>3</v>
      </c>
      <c r="B6" s="2" t="s">
        <v>16</v>
      </c>
      <c r="C6" s="2">
        <v>14</v>
      </c>
      <c r="D6" s="2">
        <v>110.84</v>
      </c>
      <c r="E6" s="2">
        <v>3</v>
      </c>
      <c r="F6" s="2">
        <v>31.3</v>
      </c>
      <c r="G6" s="2">
        <v>0</v>
      </c>
      <c r="H6" s="2">
        <v>0</v>
      </c>
      <c r="I6" s="2">
        <v>17</v>
      </c>
      <c r="J6" s="2">
        <v>142.13999999999999</v>
      </c>
      <c r="P6" t="s">
        <v>403</v>
      </c>
    </row>
    <row r="7" spans="1:16" x14ac:dyDescent="0.25">
      <c r="A7" s="2">
        <v>4</v>
      </c>
      <c r="B7" s="2" t="s">
        <v>17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6" x14ac:dyDescent="0.25">
      <c r="A8" s="2">
        <v>5</v>
      </c>
      <c r="B8" s="2" t="s">
        <v>18</v>
      </c>
      <c r="C8" s="2">
        <v>25</v>
      </c>
      <c r="D8" s="2">
        <v>180.1</v>
      </c>
      <c r="E8" s="2">
        <v>8</v>
      </c>
      <c r="F8" s="2">
        <v>52.45</v>
      </c>
      <c r="G8" s="2">
        <v>18</v>
      </c>
      <c r="H8" s="2">
        <v>110.65</v>
      </c>
      <c r="I8" s="2">
        <v>51</v>
      </c>
      <c r="J8" s="2">
        <v>343.2</v>
      </c>
    </row>
    <row r="9" spans="1:16" x14ac:dyDescent="0.25">
      <c r="A9" s="2">
        <v>6</v>
      </c>
      <c r="B9" s="2" t="s">
        <v>19</v>
      </c>
      <c r="C9" s="2">
        <v>11</v>
      </c>
      <c r="D9" s="2">
        <v>100.29</v>
      </c>
      <c r="E9" s="2">
        <v>8</v>
      </c>
      <c r="F9" s="2">
        <v>98.32</v>
      </c>
      <c r="G9" s="2">
        <v>0</v>
      </c>
      <c r="H9" s="2">
        <v>0</v>
      </c>
      <c r="I9" s="2">
        <v>19</v>
      </c>
      <c r="J9" s="2">
        <v>198.61</v>
      </c>
    </row>
    <row r="10" spans="1:16" x14ac:dyDescent="0.25">
      <c r="A10" s="2">
        <v>7</v>
      </c>
      <c r="B10" s="2" t="s">
        <v>20</v>
      </c>
      <c r="C10" s="2">
        <v>2</v>
      </c>
      <c r="D10" s="2">
        <v>14.91</v>
      </c>
      <c r="E10" s="2">
        <v>0</v>
      </c>
      <c r="F10" s="2">
        <v>0</v>
      </c>
      <c r="G10" s="2">
        <v>0</v>
      </c>
      <c r="H10" s="2">
        <v>0</v>
      </c>
      <c r="I10" s="2">
        <v>2</v>
      </c>
      <c r="J10" s="2">
        <v>14.91</v>
      </c>
    </row>
    <row r="11" spans="1:16" x14ac:dyDescent="0.25">
      <c r="A11" s="2">
        <v>8</v>
      </c>
      <c r="B11" s="2" t="s">
        <v>21</v>
      </c>
      <c r="C11" s="2">
        <v>0</v>
      </c>
      <c r="D11" s="2">
        <v>0</v>
      </c>
      <c r="E11" s="2">
        <v>3</v>
      </c>
      <c r="F11" s="2">
        <v>38.630000000000003</v>
      </c>
      <c r="G11" s="2">
        <v>0</v>
      </c>
      <c r="H11" s="2">
        <v>0</v>
      </c>
      <c r="I11" s="2">
        <v>3</v>
      </c>
      <c r="J11" s="2">
        <v>38.630000000000003</v>
      </c>
    </row>
    <row r="12" spans="1:16" x14ac:dyDescent="0.25">
      <c r="A12" s="2">
        <v>9</v>
      </c>
      <c r="B12" s="2" t="s">
        <v>22</v>
      </c>
      <c r="C12" s="2">
        <v>19</v>
      </c>
      <c r="D12" s="2">
        <v>139.1</v>
      </c>
      <c r="E12" s="2">
        <v>0</v>
      </c>
      <c r="F12" s="2">
        <v>0</v>
      </c>
      <c r="G12" s="2">
        <v>12</v>
      </c>
      <c r="H12" s="2">
        <v>96.84</v>
      </c>
      <c r="I12" s="2">
        <v>31</v>
      </c>
      <c r="J12" s="2">
        <v>235.94</v>
      </c>
    </row>
    <row r="13" spans="1:16" x14ac:dyDescent="0.25">
      <c r="A13" s="2">
        <v>10</v>
      </c>
      <c r="B13" s="2" t="s">
        <v>23</v>
      </c>
      <c r="C13" s="2">
        <v>59</v>
      </c>
      <c r="D13" s="2">
        <v>666.18</v>
      </c>
      <c r="E13" s="2">
        <v>0</v>
      </c>
      <c r="F13" s="2">
        <v>0</v>
      </c>
      <c r="G13" s="2">
        <v>0</v>
      </c>
      <c r="H13" s="2">
        <v>0</v>
      </c>
      <c r="I13" s="2">
        <v>59</v>
      </c>
      <c r="J13" s="2">
        <v>666.18</v>
      </c>
    </row>
    <row r="14" spans="1:16" x14ac:dyDescent="0.25">
      <c r="A14" s="2">
        <v>11</v>
      </c>
      <c r="B14" s="2" t="s">
        <v>24</v>
      </c>
      <c r="C14" s="2">
        <v>7</v>
      </c>
      <c r="D14" s="2">
        <v>45.83</v>
      </c>
      <c r="E14" s="2">
        <v>0</v>
      </c>
      <c r="F14" s="2">
        <v>0</v>
      </c>
      <c r="G14" s="2">
        <v>0</v>
      </c>
      <c r="H14" s="2">
        <v>0</v>
      </c>
      <c r="I14" s="2">
        <v>7</v>
      </c>
      <c r="J14" s="2">
        <v>45.83</v>
      </c>
    </row>
    <row r="15" spans="1:16" x14ac:dyDescent="0.25">
      <c r="A15" s="2">
        <v>12</v>
      </c>
      <c r="B15" s="2" t="s">
        <v>25</v>
      </c>
      <c r="C15" s="2">
        <v>18</v>
      </c>
      <c r="D15" s="2">
        <v>220.25</v>
      </c>
      <c r="E15" s="2">
        <v>1</v>
      </c>
      <c r="F15" s="2">
        <v>7.5</v>
      </c>
      <c r="G15" s="2">
        <v>4</v>
      </c>
      <c r="H15" s="2">
        <v>96.25</v>
      </c>
      <c r="I15" s="2">
        <v>23</v>
      </c>
      <c r="J15" s="2">
        <v>324</v>
      </c>
    </row>
    <row r="16" spans="1:16" x14ac:dyDescent="0.25">
      <c r="A16" s="2">
        <v>13</v>
      </c>
      <c r="B16" s="2" t="s">
        <v>26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</row>
    <row r="17" spans="1:10" x14ac:dyDescent="0.25">
      <c r="A17" s="2">
        <v>14</v>
      </c>
      <c r="B17" s="2" t="s">
        <v>27</v>
      </c>
      <c r="C17" s="2">
        <v>2533</v>
      </c>
      <c r="D17" s="2">
        <v>25389.98</v>
      </c>
      <c r="E17" s="2">
        <v>831</v>
      </c>
      <c r="F17" s="2">
        <v>6728.67</v>
      </c>
      <c r="G17" s="2">
        <v>1274</v>
      </c>
      <c r="H17" s="2">
        <v>15821.79</v>
      </c>
      <c r="I17" s="2">
        <v>4638</v>
      </c>
      <c r="J17" s="2">
        <v>47940.44</v>
      </c>
    </row>
    <row r="18" spans="1:10" x14ac:dyDescent="0.25">
      <c r="A18" s="2">
        <v>15</v>
      </c>
      <c r="B18" s="2" t="s">
        <v>28</v>
      </c>
      <c r="C18" s="2">
        <v>8</v>
      </c>
      <c r="D18" s="2">
        <v>71.78</v>
      </c>
      <c r="E18" s="2">
        <v>0</v>
      </c>
      <c r="F18" s="2">
        <v>0</v>
      </c>
      <c r="G18" s="2">
        <v>1</v>
      </c>
      <c r="H18" s="2">
        <v>4.0999999999999996</v>
      </c>
      <c r="I18" s="2">
        <v>9</v>
      </c>
      <c r="J18" s="2">
        <v>75.88</v>
      </c>
    </row>
    <row r="19" spans="1:10" x14ac:dyDescent="0.25">
      <c r="A19" s="2">
        <v>16</v>
      </c>
      <c r="B19" s="2" t="s">
        <v>29</v>
      </c>
      <c r="C19" s="2">
        <v>153</v>
      </c>
      <c r="D19" s="2">
        <v>2358</v>
      </c>
      <c r="E19" s="2">
        <v>82</v>
      </c>
      <c r="F19" s="2">
        <v>1257</v>
      </c>
      <c r="G19" s="2">
        <v>35</v>
      </c>
      <c r="H19" s="2">
        <v>603</v>
      </c>
      <c r="I19" s="2">
        <v>270</v>
      </c>
      <c r="J19" s="2">
        <v>4218</v>
      </c>
    </row>
    <row r="20" spans="1:10" x14ac:dyDescent="0.25">
      <c r="A20" s="2">
        <v>17</v>
      </c>
      <c r="B20" s="2" t="s">
        <v>30</v>
      </c>
      <c r="C20" s="2">
        <v>37</v>
      </c>
      <c r="D20" s="2">
        <v>641.70000000000005</v>
      </c>
      <c r="E20" s="2">
        <v>6</v>
      </c>
      <c r="F20" s="2">
        <v>47.83</v>
      </c>
      <c r="G20" s="2">
        <v>18</v>
      </c>
      <c r="H20" s="2">
        <v>32.119999999999997</v>
      </c>
      <c r="I20" s="2">
        <v>61</v>
      </c>
      <c r="J20" s="2">
        <v>721.65</v>
      </c>
    </row>
    <row r="21" spans="1:10" x14ac:dyDescent="0.25">
      <c r="A21" s="2">
        <v>18</v>
      </c>
      <c r="B21" s="2" t="s">
        <v>31</v>
      </c>
      <c r="C21" s="2">
        <v>8</v>
      </c>
      <c r="D21" s="2">
        <v>50</v>
      </c>
      <c r="E21" s="2">
        <v>22</v>
      </c>
      <c r="F21" s="2">
        <v>100</v>
      </c>
      <c r="G21" s="2">
        <v>1</v>
      </c>
      <c r="H21" s="2">
        <v>10</v>
      </c>
      <c r="I21" s="2">
        <v>31</v>
      </c>
      <c r="J21" s="2">
        <v>160</v>
      </c>
    </row>
    <row r="22" spans="1:10" x14ac:dyDescent="0.25">
      <c r="A22" s="2">
        <v>19</v>
      </c>
      <c r="B22" s="2" t="s">
        <v>32</v>
      </c>
      <c r="C22" s="2">
        <v>96</v>
      </c>
      <c r="D22" s="2">
        <v>780.62</v>
      </c>
      <c r="E22" s="2">
        <v>0</v>
      </c>
      <c r="F22" s="2">
        <v>0</v>
      </c>
      <c r="G22" s="2">
        <v>0</v>
      </c>
      <c r="H22" s="2">
        <v>0</v>
      </c>
      <c r="I22" s="2">
        <v>96</v>
      </c>
      <c r="J22" s="2">
        <v>780.62</v>
      </c>
    </row>
    <row r="23" spans="1:10" x14ac:dyDescent="0.25">
      <c r="A23" s="2">
        <v>20</v>
      </c>
      <c r="B23" s="2" t="s">
        <v>33</v>
      </c>
      <c r="C23" s="2">
        <v>9</v>
      </c>
      <c r="D23" s="2">
        <v>94.64</v>
      </c>
      <c r="E23" s="2">
        <v>0</v>
      </c>
      <c r="F23" s="2">
        <v>0</v>
      </c>
      <c r="G23" s="2">
        <v>0</v>
      </c>
      <c r="H23" s="2">
        <v>0</v>
      </c>
      <c r="I23" s="2">
        <v>9</v>
      </c>
      <c r="J23" s="2">
        <v>94.64</v>
      </c>
    </row>
    <row r="24" spans="1:10" x14ac:dyDescent="0.25">
      <c r="A24" s="3" t="s">
        <v>34</v>
      </c>
      <c r="B24" s="3" t="s">
        <v>35</v>
      </c>
      <c r="C24" s="3">
        <f t="shared" ref="C24:J24" si="0">SUM(C4:C23)</f>
        <v>3053</v>
      </c>
      <c r="D24" s="3">
        <f t="shared" si="0"/>
        <v>31332.44</v>
      </c>
      <c r="E24" s="3">
        <f t="shared" si="0"/>
        <v>964</v>
      </c>
      <c r="F24" s="3">
        <f t="shared" si="0"/>
        <v>8361.6999999999989</v>
      </c>
      <c r="G24" s="3">
        <f t="shared" si="0"/>
        <v>1363</v>
      </c>
      <c r="H24" s="3">
        <f t="shared" si="0"/>
        <v>16774.75</v>
      </c>
      <c r="I24" s="3">
        <f t="shared" si="0"/>
        <v>5380</v>
      </c>
      <c r="J24" s="3">
        <f t="shared" si="0"/>
        <v>56468.890000000007</v>
      </c>
    </row>
    <row r="25" spans="1:10" x14ac:dyDescent="0.25">
      <c r="A25" s="2">
        <v>1</v>
      </c>
      <c r="B25" s="2" t="s">
        <v>36</v>
      </c>
      <c r="C25" s="2">
        <v>38</v>
      </c>
      <c r="D25" s="2">
        <v>43.7</v>
      </c>
      <c r="E25" s="2">
        <v>0</v>
      </c>
      <c r="F25" s="2">
        <v>0</v>
      </c>
      <c r="G25" s="2">
        <v>4</v>
      </c>
      <c r="H25" s="2">
        <v>6.46</v>
      </c>
      <c r="I25" s="2">
        <v>42</v>
      </c>
      <c r="J25" s="2">
        <v>50.16</v>
      </c>
    </row>
    <row r="26" spans="1:10" x14ac:dyDescent="0.25">
      <c r="A26" s="2">
        <v>2</v>
      </c>
      <c r="B26" s="2" t="s">
        <v>39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</row>
    <row r="27" spans="1:10" x14ac:dyDescent="0.25">
      <c r="A27" s="2">
        <v>3</v>
      </c>
      <c r="B27" s="2" t="s">
        <v>40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</row>
    <row r="28" spans="1:10" x14ac:dyDescent="0.25">
      <c r="A28" s="2">
        <v>4</v>
      </c>
      <c r="B28" s="2" t="s">
        <v>41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</row>
    <row r="29" spans="1:10" x14ac:dyDescent="0.25">
      <c r="A29" s="2">
        <v>5</v>
      </c>
      <c r="B29" s="2" t="s">
        <v>42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</row>
    <row r="30" spans="1:10" ht="15.75" customHeight="1" x14ac:dyDescent="0.25">
      <c r="A30" s="2">
        <v>6</v>
      </c>
      <c r="B30" s="2" t="s">
        <v>44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</row>
    <row r="31" spans="1:10" x14ac:dyDescent="0.25">
      <c r="A31" s="2">
        <v>7</v>
      </c>
      <c r="B31" s="2" t="s">
        <v>45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</row>
    <row r="32" spans="1:10" x14ac:dyDescent="0.25">
      <c r="A32" s="3" t="s">
        <v>46</v>
      </c>
      <c r="B32" s="3" t="s">
        <v>35</v>
      </c>
      <c r="C32" s="3">
        <v>38</v>
      </c>
      <c r="D32" s="3">
        <v>43.7</v>
      </c>
      <c r="E32" s="3">
        <v>0</v>
      </c>
      <c r="F32" s="3">
        <v>0</v>
      </c>
      <c r="G32" s="3">
        <v>4</v>
      </c>
      <c r="H32" s="3">
        <v>6.46</v>
      </c>
      <c r="I32" s="3">
        <v>42</v>
      </c>
      <c r="J32" s="3">
        <v>50.16</v>
      </c>
    </row>
    <row r="33" spans="1:10" x14ac:dyDescent="0.25">
      <c r="A33" s="2">
        <v>1</v>
      </c>
      <c r="B33" s="2" t="s">
        <v>47</v>
      </c>
      <c r="C33" s="2">
        <v>362</v>
      </c>
      <c r="D33" s="2">
        <v>3144.88</v>
      </c>
      <c r="E33" s="2">
        <v>329</v>
      </c>
      <c r="F33" s="2">
        <v>3270.47</v>
      </c>
      <c r="G33" s="2">
        <v>282</v>
      </c>
      <c r="H33" s="2">
        <v>2884.8</v>
      </c>
      <c r="I33" s="2">
        <v>973</v>
      </c>
      <c r="J33" s="2">
        <v>9300.15</v>
      </c>
    </row>
    <row r="34" spans="1:10" x14ac:dyDescent="0.25">
      <c r="A34" s="3" t="s">
        <v>48</v>
      </c>
      <c r="B34" s="3" t="s">
        <v>35</v>
      </c>
      <c r="C34" s="3">
        <v>362</v>
      </c>
      <c r="D34" s="3">
        <v>3144.88</v>
      </c>
      <c r="E34" s="3">
        <v>329</v>
      </c>
      <c r="F34" s="3">
        <v>3270.47</v>
      </c>
      <c r="G34" s="3">
        <v>282</v>
      </c>
      <c r="H34" s="3">
        <v>2884.8</v>
      </c>
      <c r="I34" s="3">
        <v>973</v>
      </c>
      <c r="J34" s="3">
        <v>9300.15</v>
      </c>
    </row>
    <row r="35" spans="1:10" x14ac:dyDescent="0.25">
      <c r="A35" s="2">
        <v>1</v>
      </c>
      <c r="B35" s="2" t="s">
        <v>49</v>
      </c>
      <c r="C35" s="2">
        <v>347</v>
      </c>
      <c r="D35" s="2">
        <v>1962.78</v>
      </c>
      <c r="E35" s="2">
        <v>181</v>
      </c>
      <c r="F35" s="2">
        <v>837.76</v>
      </c>
      <c r="G35" s="2">
        <v>484</v>
      </c>
      <c r="H35" s="2">
        <v>1732.46</v>
      </c>
      <c r="I35" s="2">
        <f>C35+E35+G35</f>
        <v>1012</v>
      </c>
      <c r="J35" s="2">
        <f>D35+F35+H35</f>
        <v>4533</v>
      </c>
    </row>
    <row r="36" spans="1:10" x14ac:dyDescent="0.25">
      <c r="A36" s="2">
        <v>2</v>
      </c>
      <c r="B36" s="2" t="s">
        <v>50</v>
      </c>
      <c r="C36" s="2">
        <v>2</v>
      </c>
      <c r="D36" s="2">
        <v>30</v>
      </c>
      <c r="E36" s="2">
        <v>1</v>
      </c>
      <c r="F36" s="2">
        <v>7</v>
      </c>
      <c r="G36" s="2">
        <v>0</v>
      </c>
      <c r="H36" s="2">
        <v>0</v>
      </c>
      <c r="I36" s="2">
        <v>3</v>
      </c>
      <c r="J36" s="2">
        <v>37</v>
      </c>
    </row>
    <row r="37" spans="1:10" x14ac:dyDescent="0.25">
      <c r="A37" s="2">
        <v>3</v>
      </c>
      <c r="B37" s="2" t="s">
        <v>51</v>
      </c>
      <c r="C37" s="2">
        <v>4</v>
      </c>
      <c r="D37" s="2">
        <v>35</v>
      </c>
      <c r="E37" s="2">
        <v>0</v>
      </c>
      <c r="F37" s="2">
        <v>0</v>
      </c>
      <c r="G37" s="2">
        <v>0</v>
      </c>
      <c r="H37" s="2">
        <v>0</v>
      </c>
      <c r="I37" s="2">
        <v>4</v>
      </c>
      <c r="J37" s="2">
        <v>35</v>
      </c>
    </row>
    <row r="38" spans="1:10" x14ac:dyDescent="0.25">
      <c r="A38" s="2">
        <v>4</v>
      </c>
      <c r="B38" s="2" t="s">
        <v>52</v>
      </c>
      <c r="C38" s="2">
        <v>684</v>
      </c>
      <c r="D38" s="2">
        <v>1187.22</v>
      </c>
      <c r="E38" s="2">
        <v>0</v>
      </c>
      <c r="F38" s="2">
        <v>0</v>
      </c>
      <c r="G38" s="2">
        <v>0</v>
      </c>
      <c r="H38" s="2">
        <v>0</v>
      </c>
      <c r="I38" s="2">
        <v>684</v>
      </c>
      <c r="J38" s="2">
        <v>1187.22</v>
      </c>
    </row>
    <row r="39" spans="1:10" x14ac:dyDescent="0.25">
      <c r="A39" s="3" t="s">
        <v>53</v>
      </c>
      <c r="B39" s="3" t="s">
        <v>35</v>
      </c>
      <c r="C39" s="3">
        <f>C24+C32+C34+C35+C36+C37+C38</f>
        <v>4490</v>
      </c>
      <c r="D39" s="3">
        <f>D24+D32+D33+D35+D36+D37+D38</f>
        <v>37736.019999999997</v>
      </c>
      <c r="E39" s="3">
        <f>E24+E33+E35+E36</f>
        <v>1475</v>
      </c>
      <c r="F39" s="3">
        <f>F24+F34+F35+F36</f>
        <v>12476.929999999998</v>
      </c>
      <c r="G39" s="3">
        <f>G24+G32+G34+G35</f>
        <v>2133</v>
      </c>
      <c r="H39" s="3">
        <f>H24+H32+H33+H35</f>
        <v>21398.469999999998</v>
      </c>
      <c r="I39" s="3">
        <f>I24+I32+I34+I35+I36+I37+I38</f>
        <v>8098</v>
      </c>
      <c r="J39" s="3">
        <v>71611.42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C10" sqref="C10"/>
    </sheetView>
  </sheetViews>
  <sheetFormatPr defaultRowHeight="15" x14ac:dyDescent="0.25"/>
  <cols>
    <col min="1" max="10" width="20.140625" style="37" customWidth="1"/>
    <col min="11" max="16384" width="9.140625" style="35"/>
  </cols>
  <sheetData>
    <row r="1" spans="1:16" x14ac:dyDescent="0.25">
      <c r="A1" s="268" t="s">
        <v>233</v>
      </c>
      <c r="B1" s="269"/>
      <c r="C1" s="269"/>
      <c r="D1" s="269"/>
      <c r="E1" s="269"/>
      <c r="F1" s="269"/>
      <c r="G1" s="269"/>
    </row>
    <row r="2" spans="1:16" x14ac:dyDescent="0.25">
      <c r="A2" s="270" t="s">
        <v>56</v>
      </c>
      <c r="B2" s="269"/>
      <c r="C2" s="269"/>
      <c r="D2" s="269"/>
      <c r="E2" s="269"/>
      <c r="F2" s="269"/>
      <c r="G2" s="269"/>
    </row>
    <row r="3" spans="1:16" ht="30" x14ac:dyDescent="0.25">
      <c r="A3" s="57" t="s">
        <v>1</v>
      </c>
      <c r="B3" s="57" t="s">
        <v>2</v>
      </c>
      <c r="C3" s="57" t="s">
        <v>130</v>
      </c>
      <c r="D3" s="57" t="s">
        <v>234</v>
      </c>
      <c r="E3" s="57" t="s">
        <v>235</v>
      </c>
      <c r="F3" s="57" t="s">
        <v>236</v>
      </c>
      <c r="G3" s="57" t="s">
        <v>237</v>
      </c>
    </row>
    <row r="4" spans="1:16" x14ac:dyDescent="0.25">
      <c r="A4" s="58">
        <v>1</v>
      </c>
      <c r="B4" s="58" t="s">
        <v>13</v>
      </c>
      <c r="C4" s="58">
        <v>0</v>
      </c>
      <c r="D4" s="58">
        <v>10</v>
      </c>
      <c r="E4" s="58">
        <v>1160</v>
      </c>
      <c r="F4" s="58">
        <v>0</v>
      </c>
      <c r="G4" s="58">
        <v>0</v>
      </c>
    </row>
    <row r="5" spans="1:16" x14ac:dyDescent="0.25">
      <c r="A5" s="58">
        <v>2</v>
      </c>
      <c r="B5" s="58" t="s">
        <v>14</v>
      </c>
      <c r="C5" s="58">
        <v>0</v>
      </c>
      <c r="D5" s="58">
        <v>0</v>
      </c>
      <c r="E5" s="58">
        <v>0</v>
      </c>
      <c r="F5" s="58">
        <v>0</v>
      </c>
      <c r="G5" s="58">
        <v>0</v>
      </c>
    </row>
    <row r="6" spans="1:16" x14ac:dyDescent="0.25">
      <c r="A6" s="58">
        <v>3</v>
      </c>
      <c r="B6" s="58" t="s">
        <v>15</v>
      </c>
      <c r="C6" s="58">
        <v>0</v>
      </c>
      <c r="D6" s="58">
        <v>124</v>
      </c>
      <c r="E6" s="58">
        <v>4126</v>
      </c>
      <c r="F6" s="58">
        <v>0</v>
      </c>
      <c r="G6" s="58">
        <v>0</v>
      </c>
      <c r="P6" s="35" t="s">
        <v>403</v>
      </c>
    </row>
    <row r="7" spans="1:16" x14ac:dyDescent="0.25">
      <c r="A7" s="58">
        <v>4</v>
      </c>
      <c r="B7" s="58" t="s">
        <v>16</v>
      </c>
      <c r="C7" s="58">
        <v>0</v>
      </c>
      <c r="D7" s="58">
        <v>34</v>
      </c>
      <c r="E7" s="58">
        <v>3474</v>
      </c>
      <c r="F7" s="58">
        <v>0</v>
      </c>
      <c r="G7" s="58">
        <v>0</v>
      </c>
    </row>
    <row r="8" spans="1:16" x14ac:dyDescent="0.25">
      <c r="A8" s="58">
        <v>5</v>
      </c>
      <c r="B8" s="58" t="s">
        <v>17</v>
      </c>
      <c r="C8" s="58">
        <v>0</v>
      </c>
      <c r="D8" s="58">
        <v>45</v>
      </c>
      <c r="E8" s="58">
        <v>1124</v>
      </c>
      <c r="F8" s="58">
        <v>0</v>
      </c>
      <c r="G8" s="58">
        <v>0</v>
      </c>
    </row>
    <row r="9" spans="1:16" x14ac:dyDescent="0.25">
      <c r="A9" s="58">
        <v>6</v>
      </c>
      <c r="B9" s="58" t="s">
        <v>19</v>
      </c>
      <c r="C9" s="58">
        <v>0</v>
      </c>
      <c r="D9" s="58">
        <v>0</v>
      </c>
      <c r="E9" s="58">
        <v>7436</v>
      </c>
      <c r="F9" s="58">
        <v>10</v>
      </c>
      <c r="G9" s="58">
        <v>0.5</v>
      </c>
    </row>
    <row r="10" spans="1:16" x14ac:dyDescent="0.25">
      <c r="A10" s="58">
        <v>7</v>
      </c>
      <c r="B10" s="58" t="s">
        <v>20</v>
      </c>
      <c r="C10" s="58">
        <v>0</v>
      </c>
      <c r="D10" s="58">
        <v>1</v>
      </c>
      <c r="E10" s="58">
        <v>613</v>
      </c>
      <c r="F10" s="58">
        <v>0</v>
      </c>
      <c r="G10" s="58">
        <v>0</v>
      </c>
    </row>
    <row r="11" spans="1:16" x14ac:dyDescent="0.25">
      <c r="A11" s="58">
        <v>8</v>
      </c>
      <c r="B11" s="58" t="s">
        <v>21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16" x14ac:dyDescent="0.25">
      <c r="A12" s="58">
        <v>9</v>
      </c>
      <c r="B12" s="58" t="s">
        <v>22</v>
      </c>
      <c r="C12" s="58">
        <v>0</v>
      </c>
      <c r="D12" s="58">
        <v>20</v>
      </c>
      <c r="E12" s="58">
        <v>1343</v>
      </c>
      <c r="F12" s="58">
        <v>0</v>
      </c>
      <c r="G12" s="58">
        <v>0</v>
      </c>
    </row>
    <row r="13" spans="1:16" x14ac:dyDescent="0.25">
      <c r="A13" s="58">
        <v>10</v>
      </c>
      <c r="B13" s="58" t="s">
        <v>23</v>
      </c>
      <c r="C13" s="58">
        <v>0</v>
      </c>
      <c r="D13" s="58">
        <v>3491</v>
      </c>
      <c r="E13" s="58">
        <v>5437</v>
      </c>
      <c r="F13" s="58">
        <v>0</v>
      </c>
      <c r="G13" s="58">
        <v>0</v>
      </c>
    </row>
    <row r="14" spans="1:16" x14ac:dyDescent="0.25">
      <c r="A14" s="58">
        <v>11</v>
      </c>
      <c r="B14" s="58" t="s">
        <v>24</v>
      </c>
      <c r="C14" s="58">
        <v>0</v>
      </c>
      <c r="D14" s="58">
        <v>27</v>
      </c>
      <c r="E14" s="58">
        <v>594</v>
      </c>
      <c r="F14" s="58">
        <v>25</v>
      </c>
      <c r="G14" s="58">
        <v>11.43</v>
      </c>
    </row>
    <row r="15" spans="1:16" x14ac:dyDescent="0.25">
      <c r="A15" s="58">
        <v>12</v>
      </c>
      <c r="B15" s="58" t="s">
        <v>25</v>
      </c>
      <c r="C15" s="58">
        <v>0</v>
      </c>
      <c r="D15" s="58">
        <v>124</v>
      </c>
      <c r="E15" s="58">
        <v>6342</v>
      </c>
      <c r="F15" s="58">
        <v>0</v>
      </c>
      <c r="G15" s="58">
        <v>0</v>
      </c>
    </row>
    <row r="16" spans="1:16" x14ac:dyDescent="0.25">
      <c r="A16" s="58">
        <v>13</v>
      </c>
      <c r="B16" s="58" t="s">
        <v>26</v>
      </c>
      <c r="C16" s="58">
        <v>0</v>
      </c>
      <c r="D16" s="58">
        <v>4</v>
      </c>
      <c r="E16" s="58">
        <v>22</v>
      </c>
      <c r="F16" s="58">
        <v>1</v>
      </c>
      <c r="G16" s="58">
        <v>0.05</v>
      </c>
    </row>
    <row r="17" spans="1:7" x14ac:dyDescent="0.25">
      <c r="A17" s="58">
        <v>14</v>
      </c>
      <c r="B17" s="65" t="s">
        <v>27</v>
      </c>
      <c r="C17" s="65">
        <v>0</v>
      </c>
      <c r="D17" s="65">
        <v>2671</v>
      </c>
      <c r="E17" s="65">
        <v>203554</v>
      </c>
      <c r="F17" s="65">
        <v>0</v>
      </c>
      <c r="G17" s="65">
        <v>0</v>
      </c>
    </row>
    <row r="18" spans="1:7" x14ac:dyDescent="0.25">
      <c r="A18" s="58">
        <v>15</v>
      </c>
      <c r="B18" s="58" t="s">
        <v>28</v>
      </c>
      <c r="C18" s="58">
        <v>0</v>
      </c>
      <c r="D18" s="58">
        <v>15</v>
      </c>
      <c r="E18" s="58">
        <v>1495</v>
      </c>
      <c r="F18" s="58">
        <v>0</v>
      </c>
      <c r="G18" s="58">
        <v>0</v>
      </c>
    </row>
    <row r="19" spans="1:7" x14ac:dyDescent="0.25">
      <c r="A19" s="58">
        <v>16</v>
      </c>
      <c r="B19" s="58" t="s">
        <v>30</v>
      </c>
      <c r="C19" s="58">
        <v>0</v>
      </c>
      <c r="D19" s="58">
        <v>23</v>
      </c>
      <c r="E19" s="58">
        <v>5686</v>
      </c>
      <c r="F19" s="58">
        <v>0</v>
      </c>
      <c r="G19" s="58">
        <v>0</v>
      </c>
    </row>
    <row r="20" spans="1:7" x14ac:dyDescent="0.25">
      <c r="A20" s="58">
        <v>17</v>
      </c>
      <c r="B20" s="58" t="s">
        <v>31</v>
      </c>
      <c r="C20" s="58">
        <v>0</v>
      </c>
      <c r="D20" s="58">
        <v>9</v>
      </c>
      <c r="E20" s="58">
        <v>1593</v>
      </c>
      <c r="F20" s="58">
        <v>9</v>
      </c>
      <c r="G20" s="58">
        <v>1</v>
      </c>
    </row>
    <row r="21" spans="1:7" x14ac:dyDescent="0.25">
      <c r="A21" s="58">
        <v>18</v>
      </c>
      <c r="B21" s="58" t="s">
        <v>32</v>
      </c>
      <c r="C21" s="58">
        <v>0</v>
      </c>
      <c r="D21" s="58">
        <v>15</v>
      </c>
      <c r="E21" s="58">
        <v>2903</v>
      </c>
      <c r="F21" s="58">
        <v>0</v>
      </c>
      <c r="G21" s="58">
        <v>0</v>
      </c>
    </row>
    <row r="22" spans="1:7" x14ac:dyDescent="0.25">
      <c r="A22" s="58">
        <v>19</v>
      </c>
      <c r="B22" s="58" t="s">
        <v>33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3" t="s">
        <v>238</v>
      </c>
      <c r="B23" s="63" t="s">
        <v>35</v>
      </c>
      <c r="C23" s="63">
        <v>0</v>
      </c>
      <c r="D23" s="63">
        <v>6613</v>
      </c>
      <c r="E23" s="63">
        <v>246902</v>
      </c>
      <c r="F23" s="63">
        <v>45</v>
      </c>
      <c r="G23" s="63">
        <v>12.98</v>
      </c>
    </row>
    <row r="24" spans="1:7" x14ac:dyDescent="0.25">
      <c r="A24" s="58">
        <v>1</v>
      </c>
      <c r="B24" s="58" t="s">
        <v>47</v>
      </c>
      <c r="C24" s="58">
        <v>0</v>
      </c>
      <c r="D24" s="58">
        <v>2294</v>
      </c>
      <c r="E24" s="58">
        <v>134247</v>
      </c>
      <c r="F24" s="58">
        <v>0</v>
      </c>
      <c r="G24" s="58">
        <v>0</v>
      </c>
    </row>
    <row r="25" spans="1:7" x14ac:dyDescent="0.25">
      <c r="A25" s="63" t="s">
        <v>48</v>
      </c>
      <c r="B25" s="63" t="s">
        <v>35</v>
      </c>
      <c r="C25" s="63">
        <v>0</v>
      </c>
      <c r="D25" s="63">
        <v>2294</v>
      </c>
      <c r="E25" s="63">
        <v>134247</v>
      </c>
      <c r="F25" s="63">
        <v>0</v>
      </c>
      <c r="G25" s="63">
        <v>0</v>
      </c>
    </row>
    <row r="26" spans="1:7" x14ac:dyDescent="0.25">
      <c r="A26" s="58">
        <v>1</v>
      </c>
      <c r="B26" s="58" t="s">
        <v>49</v>
      </c>
      <c r="C26" s="58">
        <v>0</v>
      </c>
      <c r="D26" s="58">
        <v>502</v>
      </c>
      <c r="E26" s="58">
        <v>1602</v>
      </c>
      <c r="F26" s="58">
        <v>0</v>
      </c>
      <c r="G26" s="58">
        <v>0</v>
      </c>
    </row>
    <row r="27" spans="1:7" x14ac:dyDescent="0.25">
      <c r="A27" s="58">
        <v>2</v>
      </c>
      <c r="B27" s="58" t="s">
        <v>50</v>
      </c>
      <c r="C27" s="58">
        <v>20</v>
      </c>
      <c r="D27" s="58">
        <v>2</v>
      </c>
      <c r="E27" s="58">
        <v>1168</v>
      </c>
      <c r="F27" s="58">
        <v>0</v>
      </c>
      <c r="G27" s="58">
        <v>0</v>
      </c>
    </row>
    <row r="28" spans="1:7" x14ac:dyDescent="0.25">
      <c r="A28" s="58">
        <v>3</v>
      </c>
      <c r="B28" s="58" t="s">
        <v>51</v>
      </c>
      <c r="C28" s="58">
        <v>100</v>
      </c>
      <c r="D28" s="58">
        <v>328</v>
      </c>
      <c r="E28" s="58">
        <v>6488</v>
      </c>
      <c r="F28" s="58">
        <v>92</v>
      </c>
      <c r="G28" s="58">
        <v>149.22999999999999</v>
      </c>
    </row>
    <row r="29" spans="1:7" x14ac:dyDescent="0.25">
      <c r="A29" s="66">
        <v>4</v>
      </c>
      <c r="B29" s="66" t="s">
        <v>52</v>
      </c>
      <c r="C29" s="66">
        <v>0</v>
      </c>
      <c r="D29" s="66">
        <v>0</v>
      </c>
      <c r="E29" s="66">
        <v>0</v>
      </c>
      <c r="F29" s="66">
        <v>0</v>
      </c>
      <c r="G29" s="66">
        <v>0</v>
      </c>
    </row>
    <row r="30" spans="1:7" x14ac:dyDescent="0.25">
      <c r="A30" s="63" t="s">
        <v>53</v>
      </c>
      <c r="B30" s="63" t="s">
        <v>35</v>
      </c>
      <c r="C30" s="63">
        <v>120</v>
      </c>
      <c r="D30" s="63">
        <v>9849</v>
      </c>
      <c r="E30" s="63">
        <v>411943</v>
      </c>
      <c r="F30" s="63">
        <v>263</v>
      </c>
      <c r="G30" s="63">
        <v>170.64</v>
      </c>
    </row>
    <row r="31" spans="1:7" ht="15" customHeight="1" x14ac:dyDescent="0.25"/>
  </sheetData>
  <mergeCells count="2">
    <mergeCell ref="A1:G1"/>
    <mergeCell ref="A2:G2"/>
  </mergeCells>
  <pageMargins left="0.7" right="0.7" top="0.75" bottom="0.75" header="0.3" footer="0.3"/>
  <pageSetup scale="85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F8" sqref="F8"/>
    </sheetView>
  </sheetViews>
  <sheetFormatPr defaultRowHeight="15" x14ac:dyDescent="0.25"/>
  <sheetData>
    <row r="1" spans="1:16" x14ac:dyDescent="0.25">
      <c r="A1" s="243" t="s">
        <v>239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</row>
    <row r="3" spans="1:16" ht="105" x14ac:dyDescent="0.25">
      <c r="A3" s="1" t="s">
        <v>1</v>
      </c>
      <c r="B3" s="1" t="s">
        <v>2</v>
      </c>
      <c r="C3" s="1" t="s">
        <v>240</v>
      </c>
      <c r="D3" s="1" t="s">
        <v>241</v>
      </c>
      <c r="E3" s="1" t="s">
        <v>242</v>
      </c>
      <c r="F3" s="1" t="s">
        <v>243</v>
      </c>
      <c r="G3" s="1" t="s">
        <v>244</v>
      </c>
      <c r="H3" s="1" t="s">
        <v>245</v>
      </c>
      <c r="I3" s="1" t="s">
        <v>246</v>
      </c>
      <c r="J3" s="1" t="s">
        <v>247</v>
      </c>
      <c r="K3" s="1" t="s">
        <v>248</v>
      </c>
      <c r="L3" s="1" t="s">
        <v>249</v>
      </c>
      <c r="M3" s="1" t="s">
        <v>250</v>
      </c>
      <c r="N3" s="1" t="s">
        <v>251</v>
      </c>
      <c r="O3" s="1" t="s">
        <v>252</v>
      </c>
      <c r="P3" s="1" t="s">
        <v>253</v>
      </c>
    </row>
    <row r="4" spans="1:16" x14ac:dyDescent="0.25">
      <c r="A4" s="2">
        <v>1</v>
      </c>
      <c r="B4" s="2" t="s">
        <v>13</v>
      </c>
      <c r="C4" s="2">
        <v>13</v>
      </c>
      <c r="D4" s="2">
        <v>20.73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</row>
    <row r="5" spans="1:16" x14ac:dyDescent="0.25">
      <c r="A5" s="2">
        <v>2</v>
      </c>
      <c r="B5" s="2" t="s">
        <v>14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</row>
    <row r="6" spans="1:16" x14ac:dyDescent="0.25">
      <c r="A6" s="2">
        <v>3</v>
      </c>
      <c r="B6" s="2" t="s">
        <v>15</v>
      </c>
      <c r="C6" s="2">
        <v>3</v>
      </c>
      <c r="D6" s="2">
        <v>2.36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 t="s">
        <v>403</v>
      </c>
    </row>
    <row r="7" spans="1:16" x14ac:dyDescent="0.25">
      <c r="A7" s="2">
        <v>4</v>
      </c>
      <c r="B7" s="2" t="s">
        <v>16</v>
      </c>
      <c r="C7" s="2">
        <v>33</v>
      </c>
      <c r="D7" s="2">
        <v>94.26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</row>
    <row r="8" spans="1:16" x14ac:dyDescent="0.25">
      <c r="A8" s="2">
        <v>5</v>
      </c>
      <c r="B8" s="2" t="s">
        <v>17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</row>
    <row r="9" spans="1:16" x14ac:dyDescent="0.25">
      <c r="A9" s="2">
        <v>6</v>
      </c>
      <c r="B9" s="2" t="s">
        <v>18</v>
      </c>
      <c r="C9" s="2">
        <v>150</v>
      </c>
      <c r="D9" s="2">
        <v>459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264</v>
      </c>
      <c r="N9" s="2">
        <v>276</v>
      </c>
      <c r="O9" s="2">
        <v>0</v>
      </c>
      <c r="P9" s="2">
        <v>0</v>
      </c>
    </row>
    <row r="10" spans="1:16" x14ac:dyDescent="0.25">
      <c r="A10" s="2">
        <v>7</v>
      </c>
      <c r="B10" s="2" t="s">
        <v>19</v>
      </c>
      <c r="C10" s="2">
        <v>76</v>
      </c>
      <c r="D10" s="2">
        <v>380.14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</row>
    <row r="11" spans="1:16" x14ac:dyDescent="0.25">
      <c r="A11" s="2">
        <v>8</v>
      </c>
      <c r="B11" s="2" t="s">
        <v>21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</row>
    <row r="12" spans="1:16" x14ac:dyDescent="0.25">
      <c r="A12" s="2">
        <v>9</v>
      </c>
      <c r="B12" s="2" t="s">
        <v>22</v>
      </c>
      <c r="C12" s="2">
        <v>10</v>
      </c>
      <c r="D12" s="2">
        <v>71.84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16" x14ac:dyDescent="0.25">
      <c r="A13" s="2">
        <v>10</v>
      </c>
      <c r="B13" s="2" t="s">
        <v>23</v>
      </c>
      <c r="C13" s="2">
        <v>12</v>
      </c>
      <c r="D13" s="2">
        <v>3189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16" x14ac:dyDescent="0.25">
      <c r="A14" s="2">
        <v>11</v>
      </c>
      <c r="B14" s="2" t="s">
        <v>24</v>
      </c>
      <c r="C14" s="2">
        <v>14</v>
      </c>
      <c r="D14" s="2">
        <v>45.96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16" x14ac:dyDescent="0.25">
      <c r="A15" s="2">
        <v>12</v>
      </c>
      <c r="B15" s="2" t="s">
        <v>25</v>
      </c>
      <c r="C15" s="2">
        <v>21</v>
      </c>
      <c r="D15" s="2">
        <v>157.6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16" x14ac:dyDescent="0.25">
      <c r="A16" s="2">
        <v>13</v>
      </c>
      <c r="B16" s="2" t="s">
        <v>26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x14ac:dyDescent="0.25">
      <c r="A17" s="2">
        <v>14</v>
      </c>
      <c r="B17" s="2" t="s">
        <v>27</v>
      </c>
      <c r="C17" s="2">
        <v>368</v>
      </c>
      <c r="D17" s="2">
        <v>1114.28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92</v>
      </c>
      <c r="N17" s="2">
        <v>396.16</v>
      </c>
      <c r="O17" s="2">
        <v>0</v>
      </c>
      <c r="P17" s="2">
        <v>0</v>
      </c>
    </row>
    <row r="18" spans="1:16" x14ac:dyDescent="0.25">
      <c r="A18" s="2">
        <v>15</v>
      </c>
      <c r="B18" s="2" t="s">
        <v>28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x14ac:dyDescent="0.25">
      <c r="A19" s="2">
        <v>16</v>
      </c>
      <c r="B19" s="2" t="s">
        <v>29</v>
      </c>
      <c r="C19" s="2">
        <v>35</v>
      </c>
      <c r="D19" s="2">
        <v>137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10</v>
      </c>
      <c r="N19" s="2">
        <v>15</v>
      </c>
      <c r="O19" s="2">
        <v>0</v>
      </c>
      <c r="P19" s="2">
        <v>0</v>
      </c>
    </row>
    <row r="20" spans="1:16" x14ac:dyDescent="0.25">
      <c r="A20" s="2">
        <v>17</v>
      </c>
      <c r="B20" s="2" t="s">
        <v>30</v>
      </c>
      <c r="C20" s="2">
        <v>28</v>
      </c>
      <c r="D20" s="2">
        <v>88.76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x14ac:dyDescent="0.25">
      <c r="A21" s="2">
        <v>18</v>
      </c>
      <c r="B21" s="2" t="s">
        <v>32</v>
      </c>
      <c r="C21" s="2">
        <v>75</v>
      </c>
      <c r="D21" s="2">
        <v>167.9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x14ac:dyDescent="0.25">
      <c r="A22" s="2">
        <v>19</v>
      </c>
      <c r="B22" s="2" t="s">
        <v>33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x14ac:dyDescent="0.25">
      <c r="A23" s="3" t="s">
        <v>34</v>
      </c>
      <c r="B23" s="3" t="s">
        <v>35</v>
      </c>
      <c r="C23" s="3">
        <f t="shared" ref="C23:O23" si="0">SUM(C4:C22)</f>
        <v>838</v>
      </c>
      <c r="D23" s="3">
        <f t="shared" si="0"/>
        <v>5928.83</v>
      </c>
      <c r="E23" s="3">
        <f t="shared" si="0"/>
        <v>0</v>
      </c>
      <c r="F23" s="3">
        <f t="shared" si="0"/>
        <v>0</v>
      </c>
      <c r="G23" s="3">
        <f t="shared" si="0"/>
        <v>0</v>
      </c>
      <c r="H23" s="3">
        <f t="shared" si="0"/>
        <v>0</v>
      </c>
      <c r="I23" s="3">
        <f t="shared" si="0"/>
        <v>0</v>
      </c>
      <c r="J23" s="3">
        <f t="shared" si="0"/>
        <v>0</v>
      </c>
      <c r="K23" s="3">
        <f t="shared" si="0"/>
        <v>0</v>
      </c>
      <c r="L23" s="3">
        <f t="shared" si="0"/>
        <v>0</v>
      </c>
      <c r="M23" s="3">
        <f t="shared" si="0"/>
        <v>366</v>
      </c>
      <c r="N23" s="3">
        <f t="shared" si="0"/>
        <v>687.16000000000008</v>
      </c>
      <c r="O23" s="3">
        <f t="shared" si="0"/>
        <v>0</v>
      </c>
      <c r="P23" s="3"/>
    </row>
    <row r="24" spans="1:16" x14ac:dyDescent="0.25">
      <c r="A24" s="2">
        <v>1</v>
      </c>
      <c r="B24" s="2" t="s">
        <v>36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x14ac:dyDescent="0.25">
      <c r="A25" s="2">
        <v>2</v>
      </c>
      <c r="B25" s="2" t="s">
        <v>37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x14ac:dyDescent="0.25">
      <c r="A26" s="2">
        <v>3</v>
      </c>
      <c r="B26" s="2" t="s">
        <v>39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x14ac:dyDescent="0.25">
      <c r="A27" s="2">
        <v>4</v>
      </c>
      <c r="B27" s="2" t="s">
        <v>40</v>
      </c>
      <c r="C27" s="2">
        <v>29</v>
      </c>
      <c r="D27" s="2">
        <v>4458.21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x14ac:dyDescent="0.25">
      <c r="A28" s="2">
        <v>5</v>
      </c>
      <c r="B28" s="2" t="s">
        <v>41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</row>
    <row r="29" spans="1:16" x14ac:dyDescent="0.25">
      <c r="A29" s="2">
        <v>6</v>
      </c>
      <c r="B29" s="2" t="s">
        <v>42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</row>
    <row r="30" spans="1:16" ht="30" x14ac:dyDescent="0.25">
      <c r="A30" s="2">
        <v>7</v>
      </c>
      <c r="B30" s="2" t="s">
        <v>44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</row>
    <row r="31" spans="1:16" x14ac:dyDescent="0.25">
      <c r="A31" s="2">
        <v>8</v>
      </c>
      <c r="B31" s="2" t="s">
        <v>45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</row>
    <row r="32" spans="1:16" x14ac:dyDescent="0.25">
      <c r="A32" s="3" t="s">
        <v>46</v>
      </c>
      <c r="B32" s="3" t="s">
        <v>35</v>
      </c>
      <c r="C32" s="3">
        <f t="shared" ref="C32:P32" si="1">SUM(C24:C31)</f>
        <v>29</v>
      </c>
      <c r="D32" s="3">
        <f t="shared" si="1"/>
        <v>4458.21</v>
      </c>
      <c r="E32" s="3">
        <f t="shared" si="1"/>
        <v>0</v>
      </c>
      <c r="F32" s="3">
        <f t="shared" si="1"/>
        <v>0</v>
      </c>
      <c r="G32" s="3">
        <f t="shared" si="1"/>
        <v>0</v>
      </c>
      <c r="H32" s="3">
        <f t="shared" si="1"/>
        <v>0</v>
      </c>
      <c r="I32" s="3">
        <f t="shared" si="1"/>
        <v>0</v>
      </c>
      <c r="J32" s="3">
        <f t="shared" si="1"/>
        <v>0</v>
      </c>
      <c r="K32" s="3">
        <f t="shared" si="1"/>
        <v>0</v>
      </c>
      <c r="L32" s="3">
        <f t="shared" si="1"/>
        <v>0</v>
      </c>
      <c r="M32" s="3">
        <f t="shared" si="1"/>
        <v>0</v>
      </c>
      <c r="N32" s="3">
        <f t="shared" si="1"/>
        <v>0</v>
      </c>
      <c r="O32" s="3">
        <f t="shared" si="1"/>
        <v>0</v>
      </c>
      <c r="P32" s="3">
        <f t="shared" si="1"/>
        <v>0</v>
      </c>
    </row>
    <row r="33" spans="1:16" x14ac:dyDescent="0.25">
      <c r="A33" s="2">
        <v>1</v>
      </c>
      <c r="B33" s="2" t="s">
        <v>47</v>
      </c>
      <c r="C33" s="2">
        <v>348</v>
      </c>
      <c r="D33" s="2">
        <v>828.04</v>
      </c>
      <c r="E33" s="2">
        <v>0</v>
      </c>
      <c r="F33" s="2">
        <v>0</v>
      </c>
      <c r="G33" s="2">
        <v>117</v>
      </c>
      <c r="H33" s="2">
        <v>202.46</v>
      </c>
      <c r="I33" s="2">
        <v>0</v>
      </c>
      <c r="J33" s="2">
        <v>0</v>
      </c>
      <c r="K33" s="2">
        <v>0</v>
      </c>
      <c r="L33" s="2">
        <v>0</v>
      </c>
      <c r="M33" s="2">
        <v>958</v>
      </c>
      <c r="N33" s="2">
        <v>785.43</v>
      </c>
      <c r="O33" s="2">
        <v>0</v>
      </c>
      <c r="P33" s="2">
        <v>0</v>
      </c>
    </row>
    <row r="34" spans="1:16" x14ac:dyDescent="0.25">
      <c r="A34" s="3" t="s">
        <v>48</v>
      </c>
      <c r="B34" s="3" t="s">
        <v>35</v>
      </c>
      <c r="C34" s="3">
        <v>348</v>
      </c>
      <c r="D34" s="3">
        <v>828.04</v>
      </c>
      <c r="E34" s="3">
        <v>0</v>
      </c>
      <c r="F34" s="3">
        <v>0</v>
      </c>
      <c r="G34" s="3">
        <v>117</v>
      </c>
      <c r="H34" s="3">
        <v>202.46</v>
      </c>
      <c r="I34" s="3">
        <v>0</v>
      </c>
      <c r="J34" s="3">
        <v>0</v>
      </c>
      <c r="K34" s="3">
        <v>0</v>
      </c>
      <c r="L34" s="3">
        <v>0</v>
      </c>
      <c r="M34" s="3">
        <v>958</v>
      </c>
      <c r="N34" s="3">
        <v>785.43</v>
      </c>
      <c r="O34" s="3">
        <v>0</v>
      </c>
      <c r="P34" s="3">
        <v>0</v>
      </c>
    </row>
    <row r="35" spans="1:16" x14ac:dyDescent="0.25">
      <c r="A35" s="2">
        <v>1</v>
      </c>
      <c r="B35" s="2" t="s">
        <v>49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</row>
    <row r="36" spans="1:16" x14ac:dyDescent="0.25">
      <c r="A36" s="2">
        <v>2</v>
      </c>
      <c r="B36" s="2" t="s">
        <v>50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</row>
    <row r="37" spans="1:16" x14ac:dyDescent="0.25">
      <c r="A37" s="2">
        <v>3</v>
      </c>
      <c r="B37" s="2" t="s">
        <v>51</v>
      </c>
      <c r="C37" s="2">
        <v>13</v>
      </c>
      <c r="D37" s="2">
        <v>61.23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</row>
    <row r="38" spans="1:16" x14ac:dyDescent="0.25">
      <c r="A38" s="2">
        <v>4</v>
      </c>
      <c r="B38" s="2" t="s">
        <v>52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</row>
    <row r="39" spans="1:16" x14ac:dyDescent="0.25">
      <c r="A39" s="3" t="s">
        <v>53</v>
      </c>
      <c r="B39" s="3" t="s">
        <v>35</v>
      </c>
      <c r="C39" s="3">
        <f>C23+C32+C34+C35+C36+C37+C38</f>
        <v>1228</v>
      </c>
      <c r="D39" s="3">
        <f t="shared" ref="D39:P39" si="2">D23+D32+D34+D35+D36+D37+D38</f>
        <v>11276.310000000001</v>
      </c>
      <c r="E39" s="3">
        <f t="shared" si="2"/>
        <v>0</v>
      </c>
      <c r="F39" s="3">
        <f t="shared" si="2"/>
        <v>0</v>
      </c>
      <c r="G39" s="3">
        <f t="shared" si="2"/>
        <v>117</v>
      </c>
      <c r="H39" s="3">
        <f t="shared" si="2"/>
        <v>202.46</v>
      </c>
      <c r="I39" s="3">
        <f t="shared" si="2"/>
        <v>0</v>
      </c>
      <c r="J39" s="3">
        <f t="shared" si="2"/>
        <v>0</v>
      </c>
      <c r="K39" s="3">
        <f t="shared" si="2"/>
        <v>0</v>
      </c>
      <c r="L39" s="3">
        <f t="shared" si="2"/>
        <v>0</v>
      </c>
      <c r="M39" s="3">
        <f t="shared" si="2"/>
        <v>1324</v>
      </c>
      <c r="N39" s="3">
        <f t="shared" si="2"/>
        <v>1472.5900000000001</v>
      </c>
      <c r="O39" s="3">
        <f t="shared" si="2"/>
        <v>0</v>
      </c>
      <c r="P39" s="3">
        <f t="shared" si="2"/>
        <v>0</v>
      </c>
    </row>
  </sheetData>
  <mergeCells count="2">
    <mergeCell ref="A1:P1"/>
    <mergeCell ref="A2:P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"/>
  <sheetViews>
    <sheetView topLeftCell="A13" workbookViewId="0">
      <selection activeCell="A19" sqref="A19:XFD19"/>
    </sheetView>
  </sheetViews>
  <sheetFormatPr defaultRowHeight="15" x14ac:dyDescent="0.25"/>
  <cols>
    <col min="1" max="1" width="7.7109375" customWidth="1"/>
    <col min="2" max="2" width="11" customWidth="1"/>
    <col min="5" max="5" width="9.140625" style="80"/>
    <col min="7" max="7" width="9.140625" style="80"/>
    <col min="17" max="17" width="9.5703125" bestFit="1" customWidth="1"/>
  </cols>
  <sheetData>
    <row r="1" spans="1:17" x14ac:dyDescent="0.25">
      <c r="A1" s="243" t="s">
        <v>881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7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</row>
    <row r="4" spans="1:17" ht="75" x14ac:dyDescent="0.25">
      <c r="A4" s="67" t="s">
        <v>1</v>
      </c>
      <c r="B4" s="67" t="s">
        <v>2</v>
      </c>
      <c r="C4" s="67" t="s">
        <v>130</v>
      </c>
      <c r="D4" s="67" t="s">
        <v>254</v>
      </c>
      <c r="E4" s="14" t="s">
        <v>255</v>
      </c>
      <c r="F4" s="67" t="s">
        <v>256</v>
      </c>
      <c r="G4" s="14" t="s">
        <v>257</v>
      </c>
      <c r="H4" s="67" t="s">
        <v>258</v>
      </c>
      <c r="I4" s="67" t="s">
        <v>259</v>
      </c>
      <c r="J4" s="67" t="s">
        <v>260</v>
      </c>
      <c r="K4" s="67" t="s">
        <v>261</v>
      </c>
      <c r="L4" s="67" t="s">
        <v>262</v>
      </c>
      <c r="M4" s="67" t="s">
        <v>263</v>
      </c>
      <c r="N4" s="67" t="s">
        <v>264</v>
      </c>
      <c r="O4" s="67" t="s">
        <v>265</v>
      </c>
      <c r="P4" s="67" t="s">
        <v>266</v>
      </c>
      <c r="Q4" s="67" t="s">
        <v>267</v>
      </c>
    </row>
    <row r="5" spans="1:17" x14ac:dyDescent="0.25">
      <c r="A5" s="68">
        <v>1</v>
      </c>
      <c r="B5" s="68" t="s">
        <v>13</v>
      </c>
      <c r="C5" s="68">
        <v>390</v>
      </c>
      <c r="D5" s="68">
        <v>81</v>
      </c>
      <c r="E5" s="15">
        <v>116.52</v>
      </c>
      <c r="F5" s="68">
        <v>224</v>
      </c>
      <c r="G5" s="15">
        <v>1437.67</v>
      </c>
      <c r="H5" s="68">
        <v>3</v>
      </c>
      <c r="I5" s="68">
        <v>264.49</v>
      </c>
      <c r="J5" s="68">
        <v>23</v>
      </c>
      <c r="K5" s="68">
        <v>589.59</v>
      </c>
      <c r="L5" s="68">
        <v>0</v>
      </c>
      <c r="M5" s="68">
        <v>0</v>
      </c>
      <c r="N5" s="68">
        <v>0</v>
      </c>
      <c r="O5" s="68">
        <v>0</v>
      </c>
      <c r="P5" s="68">
        <v>381.01</v>
      </c>
      <c r="Q5" s="68">
        <v>2027.26</v>
      </c>
    </row>
    <row r="6" spans="1:17" x14ac:dyDescent="0.25">
      <c r="A6" s="68">
        <v>2</v>
      </c>
      <c r="B6" s="68" t="s">
        <v>14</v>
      </c>
      <c r="C6" s="68">
        <v>190</v>
      </c>
      <c r="D6" s="68">
        <v>78</v>
      </c>
      <c r="E6" s="15">
        <v>250</v>
      </c>
      <c r="F6" s="68">
        <v>113</v>
      </c>
      <c r="G6" s="15">
        <v>336.1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 t="s">
        <v>403</v>
      </c>
      <c r="Q6" s="68">
        <v>336.1</v>
      </c>
    </row>
    <row r="7" spans="1:17" x14ac:dyDescent="0.25">
      <c r="A7" s="68">
        <v>3</v>
      </c>
      <c r="B7" s="68" t="s">
        <v>15</v>
      </c>
      <c r="C7" s="68">
        <v>1000</v>
      </c>
      <c r="D7" s="68">
        <v>23</v>
      </c>
      <c r="E7" s="15">
        <v>45</v>
      </c>
      <c r="F7" s="68">
        <v>317</v>
      </c>
      <c r="G7" s="15">
        <v>802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45</v>
      </c>
      <c r="Q7" s="68">
        <v>802</v>
      </c>
    </row>
    <row r="8" spans="1:17" x14ac:dyDescent="0.25">
      <c r="A8" s="68">
        <v>4</v>
      </c>
      <c r="B8" s="68" t="s">
        <v>16</v>
      </c>
      <c r="C8" s="68">
        <v>800</v>
      </c>
      <c r="D8" s="68">
        <v>25</v>
      </c>
      <c r="E8" s="15">
        <v>22</v>
      </c>
      <c r="F8" s="68">
        <v>699</v>
      </c>
      <c r="G8" s="15">
        <v>1593.4799999999998</v>
      </c>
      <c r="H8" s="68">
        <v>0</v>
      </c>
      <c r="I8" s="68">
        <v>0</v>
      </c>
      <c r="J8" s="68">
        <v>67</v>
      </c>
      <c r="K8" s="68">
        <v>1747.62</v>
      </c>
      <c r="L8" s="68">
        <v>0</v>
      </c>
      <c r="M8" s="68">
        <v>0</v>
      </c>
      <c r="N8" s="68">
        <v>0</v>
      </c>
      <c r="O8" s="68">
        <v>0</v>
      </c>
      <c r="P8" s="68">
        <v>22</v>
      </c>
      <c r="Q8" s="68">
        <v>3341.1</v>
      </c>
    </row>
    <row r="9" spans="1:17" x14ac:dyDescent="0.25">
      <c r="A9" s="68">
        <v>5</v>
      </c>
      <c r="B9" s="68" t="s">
        <v>17</v>
      </c>
      <c r="C9" s="68">
        <v>190</v>
      </c>
      <c r="D9" s="68">
        <v>34</v>
      </c>
      <c r="E9" s="15">
        <v>38.35</v>
      </c>
      <c r="F9" s="68">
        <v>47</v>
      </c>
      <c r="G9" s="15">
        <v>52.86</v>
      </c>
      <c r="H9" s="68">
        <v>3</v>
      </c>
      <c r="I9" s="68">
        <v>29.97</v>
      </c>
      <c r="J9" s="68">
        <v>3</v>
      </c>
      <c r="K9" s="68">
        <v>29.97</v>
      </c>
      <c r="L9" s="68">
        <v>0</v>
      </c>
      <c r="M9" s="68">
        <v>0</v>
      </c>
      <c r="N9" s="68">
        <v>0</v>
      </c>
      <c r="O9" s="68">
        <v>0</v>
      </c>
      <c r="P9" s="68">
        <v>68.319999999999993</v>
      </c>
      <c r="Q9" s="68">
        <v>82.83</v>
      </c>
    </row>
    <row r="10" spans="1:17" x14ac:dyDescent="0.25">
      <c r="A10" s="68">
        <v>6</v>
      </c>
      <c r="B10" s="68" t="s">
        <v>18</v>
      </c>
      <c r="C10" s="68">
        <v>1900</v>
      </c>
      <c r="D10" s="68">
        <v>706</v>
      </c>
      <c r="E10" s="15">
        <v>774</v>
      </c>
      <c r="F10" s="68">
        <v>1536</v>
      </c>
      <c r="G10" s="15">
        <v>2631</v>
      </c>
      <c r="H10" s="68">
        <v>83</v>
      </c>
      <c r="I10" s="68">
        <v>635</v>
      </c>
      <c r="J10" s="68">
        <v>84</v>
      </c>
      <c r="K10" s="68">
        <v>2142.67</v>
      </c>
      <c r="L10" s="68">
        <v>0</v>
      </c>
      <c r="M10" s="68">
        <v>0</v>
      </c>
      <c r="N10" s="68">
        <v>1</v>
      </c>
      <c r="O10" s="68">
        <v>71.62</v>
      </c>
      <c r="P10" s="68">
        <v>1409</v>
      </c>
      <c r="Q10" s="68">
        <v>4844.8</v>
      </c>
    </row>
    <row r="11" spans="1:17" x14ac:dyDescent="0.25">
      <c r="A11" s="68">
        <v>7</v>
      </c>
      <c r="B11" s="68" t="s">
        <v>19</v>
      </c>
      <c r="C11" s="68">
        <v>2070</v>
      </c>
      <c r="D11" s="68">
        <v>16</v>
      </c>
      <c r="E11" s="15">
        <v>22.93</v>
      </c>
      <c r="F11" s="68">
        <v>412</v>
      </c>
      <c r="G11" s="15">
        <v>611.24</v>
      </c>
      <c r="H11" s="68">
        <v>0</v>
      </c>
      <c r="I11" s="68">
        <v>0</v>
      </c>
      <c r="J11" s="68">
        <v>14</v>
      </c>
      <c r="K11" s="68">
        <v>154.66999999999999</v>
      </c>
      <c r="L11" s="68">
        <v>0</v>
      </c>
      <c r="M11" s="68">
        <v>0</v>
      </c>
      <c r="N11" s="68">
        <v>0</v>
      </c>
      <c r="O11" s="68">
        <v>0</v>
      </c>
      <c r="P11" s="68">
        <v>22.93</v>
      </c>
      <c r="Q11" s="68">
        <v>765.91</v>
      </c>
    </row>
    <row r="12" spans="1:17" x14ac:dyDescent="0.25">
      <c r="A12" s="68">
        <v>8</v>
      </c>
      <c r="B12" s="68" t="s">
        <v>20</v>
      </c>
      <c r="C12" s="68">
        <v>190</v>
      </c>
      <c r="D12" s="68">
        <v>3</v>
      </c>
      <c r="E12" s="15">
        <v>16.2</v>
      </c>
      <c r="F12" s="68">
        <v>17</v>
      </c>
      <c r="G12" s="15">
        <v>52.59</v>
      </c>
      <c r="H12" s="68">
        <v>0</v>
      </c>
      <c r="I12" s="68">
        <v>0</v>
      </c>
      <c r="J12" s="68"/>
      <c r="K12" s="68"/>
      <c r="L12" s="68">
        <v>0</v>
      </c>
      <c r="M12" s="68">
        <v>0</v>
      </c>
      <c r="N12" s="68">
        <v>0</v>
      </c>
      <c r="O12" s="68">
        <v>0</v>
      </c>
      <c r="P12" s="68">
        <v>16.2</v>
      </c>
      <c r="Q12" s="68">
        <v>52.59</v>
      </c>
    </row>
    <row r="13" spans="1:17" x14ac:dyDescent="0.25">
      <c r="A13" s="68">
        <v>9</v>
      </c>
      <c r="B13" s="68" t="s">
        <v>21</v>
      </c>
      <c r="C13" s="68">
        <v>390</v>
      </c>
      <c r="D13" s="68">
        <v>6</v>
      </c>
      <c r="E13" s="15">
        <v>630.26</v>
      </c>
      <c r="F13" s="68">
        <v>159</v>
      </c>
      <c r="G13" s="15">
        <v>2609.88</v>
      </c>
      <c r="H13" s="68">
        <v>0</v>
      </c>
      <c r="I13" s="68">
        <v>0</v>
      </c>
      <c r="J13" s="68">
        <v>6</v>
      </c>
      <c r="K13" s="68">
        <v>25.51</v>
      </c>
      <c r="L13" s="68">
        <v>0</v>
      </c>
      <c r="M13" s="68">
        <v>0</v>
      </c>
      <c r="N13" s="68">
        <v>3</v>
      </c>
      <c r="O13" s="68">
        <v>704.68</v>
      </c>
      <c r="P13" s="68">
        <v>630.26</v>
      </c>
      <c r="Q13" s="68">
        <v>3340</v>
      </c>
    </row>
    <row r="14" spans="1:17" x14ac:dyDescent="0.25">
      <c r="A14" s="68">
        <v>10</v>
      </c>
      <c r="B14" s="68" t="s">
        <v>22</v>
      </c>
      <c r="C14" s="68">
        <v>590</v>
      </c>
      <c r="D14" s="68">
        <v>10</v>
      </c>
      <c r="E14" s="15">
        <v>108.97</v>
      </c>
      <c r="F14" s="68">
        <v>86</v>
      </c>
      <c r="G14" s="15">
        <v>282</v>
      </c>
      <c r="H14" s="68">
        <v>0</v>
      </c>
      <c r="I14" s="68">
        <v>0</v>
      </c>
      <c r="J14" s="68">
        <v>4</v>
      </c>
      <c r="K14" s="68">
        <v>7.93</v>
      </c>
      <c r="L14" s="68">
        <v>0</v>
      </c>
      <c r="M14" s="68">
        <v>0</v>
      </c>
      <c r="N14" s="68"/>
      <c r="O14" s="68"/>
      <c r="P14" s="68">
        <v>108.97</v>
      </c>
      <c r="Q14" s="68">
        <v>290.12</v>
      </c>
    </row>
    <row r="15" spans="1:17" x14ac:dyDescent="0.25">
      <c r="A15" s="68">
        <v>11</v>
      </c>
      <c r="B15" s="68" t="s">
        <v>23</v>
      </c>
      <c r="C15" s="68">
        <v>800</v>
      </c>
      <c r="D15" s="68">
        <v>45</v>
      </c>
      <c r="E15" s="15">
        <v>345</v>
      </c>
      <c r="F15" s="68">
        <v>169</v>
      </c>
      <c r="G15" s="15">
        <v>811</v>
      </c>
      <c r="H15" s="68">
        <v>1</v>
      </c>
      <c r="I15" s="68">
        <v>25</v>
      </c>
      <c r="J15" s="68">
        <v>9</v>
      </c>
      <c r="K15" s="68">
        <v>151</v>
      </c>
      <c r="L15" s="68">
        <v>0</v>
      </c>
      <c r="M15" s="68">
        <v>0</v>
      </c>
      <c r="N15" s="68">
        <v>1</v>
      </c>
      <c r="O15" s="68">
        <v>26</v>
      </c>
      <c r="P15" s="68">
        <v>370</v>
      </c>
      <c r="Q15" s="68">
        <v>988</v>
      </c>
    </row>
    <row r="16" spans="1:17" x14ac:dyDescent="0.25">
      <c r="A16" s="68">
        <v>12</v>
      </c>
      <c r="B16" s="68" t="s">
        <v>24</v>
      </c>
      <c r="C16" s="68">
        <v>190</v>
      </c>
      <c r="D16" s="68">
        <v>60</v>
      </c>
      <c r="E16" s="15">
        <v>112.49</v>
      </c>
      <c r="F16" s="68">
        <v>60</v>
      </c>
      <c r="G16" s="15">
        <v>112.49</v>
      </c>
      <c r="H16" s="68">
        <v>3</v>
      </c>
      <c r="I16" s="68">
        <v>130.18</v>
      </c>
      <c r="J16" s="68">
        <v>3</v>
      </c>
      <c r="K16" s="68">
        <v>130.18</v>
      </c>
      <c r="L16" s="68">
        <v>0</v>
      </c>
      <c r="M16" s="68">
        <v>0</v>
      </c>
      <c r="N16" s="68">
        <v>0</v>
      </c>
      <c r="O16" s="68">
        <v>0</v>
      </c>
      <c r="P16" s="68">
        <v>242.67</v>
      </c>
      <c r="Q16" s="68">
        <v>242.67</v>
      </c>
    </row>
    <row r="17" spans="1:18" x14ac:dyDescent="0.25">
      <c r="A17" s="68">
        <v>13</v>
      </c>
      <c r="B17" s="68" t="s">
        <v>25</v>
      </c>
      <c r="C17" s="68">
        <v>2300</v>
      </c>
      <c r="D17" s="68">
        <v>447</v>
      </c>
      <c r="E17" s="15">
        <v>448.89</v>
      </c>
      <c r="F17" s="68">
        <v>967</v>
      </c>
      <c r="G17" s="15">
        <v>3229.94</v>
      </c>
      <c r="H17" s="68">
        <v>25</v>
      </c>
      <c r="I17" s="68">
        <v>65.239999999999995</v>
      </c>
      <c r="J17" s="68">
        <v>307</v>
      </c>
      <c r="K17" s="68">
        <v>2157.64</v>
      </c>
      <c r="L17" s="68">
        <v>0</v>
      </c>
      <c r="M17" s="68">
        <v>0</v>
      </c>
      <c r="N17" s="69">
        <v>4</v>
      </c>
      <c r="O17" s="68">
        <v>55.45</v>
      </c>
      <c r="P17" s="68">
        <v>514.13</v>
      </c>
      <c r="Q17" s="68">
        <v>5443.03</v>
      </c>
    </row>
    <row r="18" spans="1:18" x14ac:dyDescent="0.25">
      <c r="A18" s="68">
        <v>14</v>
      </c>
      <c r="B18" s="68" t="s">
        <v>26</v>
      </c>
      <c r="C18" s="68">
        <v>190</v>
      </c>
      <c r="D18" s="68">
        <v>11</v>
      </c>
      <c r="E18" s="15">
        <v>14.69</v>
      </c>
      <c r="F18" s="68">
        <v>23</v>
      </c>
      <c r="G18" s="15">
        <v>31.23</v>
      </c>
      <c r="H18" s="68">
        <v>5</v>
      </c>
      <c r="I18" s="68">
        <v>13.11</v>
      </c>
      <c r="J18" s="68">
        <v>5</v>
      </c>
      <c r="K18" s="68">
        <v>13.11</v>
      </c>
      <c r="L18" s="68">
        <v>0</v>
      </c>
      <c r="M18" s="68">
        <v>0</v>
      </c>
      <c r="N18" s="68">
        <v>0</v>
      </c>
      <c r="O18" s="68">
        <v>0</v>
      </c>
      <c r="P18" s="68">
        <v>27.8</v>
      </c>
      <c r="Q18" s="68">
        <v>44.34</v>
      </c>
    </row>
    <row r="19" spans="1:18" x14ac:dyDescent="0.25">
      <c r="A19" s="68">
        <v>15</v>
      </c>
      <c r="B19" s="68" t="s">
        <v>27</v>
      </c>
      <c r="C19" s="68">
        <v>22340</v>
      </c>
      <c r="D19" s="68">
        <v>1158</v>
      </c>
      <c r="E19" s="15">
        <v>3160.19</v>
      </c>
      <c r="F19" s="68">
        <v>6880</v>
      </c>
      <c r="G19" s="15">
        <v>11342.289999999999</v>
      </c>
      <c r="H19" s="68">
        <v>163</v>
      </c>
      <c r="I19" s="68">
        <v>5957.72</v>
      </c>
      <c r="J19" s="68">
        <v>640</v>
      </c>
      <c r="K19" s="68">
        <v>19985.12</v>
      </c>
      <c r="L19" s="68">
        <v>17</v>
      </c>
      <c r="M19" s="68">
        <v>4888.99</v>
      </c>
      <c r="N19" s="68">
        <v>48</v>
      </c>
      <c r="O19" s="68">
        <v>14927.87</v>
      </c>
      <c r="P19" s="68">
        <v>14006.9</v>
      </c>
      <c r="Q19" s="68">
        <v>46255.28</v>
      </c>
    </row>
    <row r="20" spans="1:18" x14ac:dyDescent="0.25">
      <c r="A20" s="68">
        <v>16</v>
      </c>
      <c r="B20" s="68" t="s">
        <v>28</v>
      </c>
      <c r="C20" s="68">
        <v>1200</v>
      </c>
      <c r="D20" s="68">
        <v>77</v>
      </c>
      <c r="E20" s="15">
        <v>412.06</v>
      </c>
      <c r="F20" s="68">
        <v>209</v>
      </c>
      <c r="G20" s="15">
        <v>614.22</v>
      </c>
      <c r="H20" s="68">
        <v>389</v>
      </c>
      <c r="I20" s="68">
        <v>2132.1</v>
      </c>
      <c r="J20" s="68">
        <v>468</v>
      </c>
      <c r="K20" s="68">
        <v>1534</v>
      </c>
      <c r="L20" s="68">
        <v>0</v>
      </c>
      <c r="M20" s="68">
        <v>0</v>
      </c>
      <c r="N20" s="68">
        <v>24</v>
      </c>
      <c r="O20" s="68">
        <v>76.319999999999993</v>
      </c>
      <c r="P20" s="68">
        <v>2544.16</v>
      </c>
      <c r="Q20" s="68">
        <v>2224.5100000000002</v>
      </c>
    </row>
    <row r="21" spans="1:18" x14ac:dyDescent="0.25">
      <c r="A21" s="68">
        <v>17</v>
      </c>
      <c r="B21" s="68" t="s">
        <v>29</v>
      </c>
      <c r="C21" s="68">
        <v>2750</v>
      </c>
      <c r="D21" s="68">
        <v>162</v>
      </c>
      <c r="E21" s="15">
        <v>959</v>
      </c>
      <c r="F21" s="68">
        <v>1475</v>
      </c>
      <c r="G21" s="15">
        <v>3958</v>
      </c>
      <c r="H21" s="68">
        <v>202</v>
      </c>
      <c r="I21" s="68">
        <v>343</v>
      </c>
      <c r="J21" s="68">
        <v>472</v>
      </c>
      <c r="K21" s="68">
        <v>1180</v>
      </c>
      <c r="L21" s="68">
        <v>1</v>
      </c>
      <c r="M21" s="68">
        <v>5</v>
      </c>
      <c r="N21" s="68">
        <v>7</v>
      </c>
      <c r="O21" s="68">
        <v>1697</v>
      </c>
      <c r="P21" s="68">
        <v>1307</v>
      </c>
      <c r="Q21" s="68">
        <v>6835</v>
      </c>
    </row>
    <row r="22" spans="1:18" x14ac:dyDescent="0.25">
      <c r="A22" s="68">
        <v>18</v>
      </c>
      <c r="B22" s="68" t="s">
        <v>30</v>
      </c>
      <c r="C22" s="68">
        <v>2070</v>
      </c>
      <c r="D22" s="68">
        <v>194</v>
      </c>
      <c r="E22" s="15">
        <v>387.07</v>
      </c>
      <c r="F22" s="68">
        <v>398</v>
      </c>
      <c r="G22" s="15">
        <v>673.59</v>
      </c>
      <c r="H22" s="68">
        <v>36</v>
      </c>
      <c r="I22" s="68">
        <v>1472.16</v>
      </c>
      <c r="J22" s="68">
        <v>52</v>
      </c>
      <c r="K22" s="68">
        <v>2354.54</v>
      </c>
      <c r="L22" s="68">
        <v>0</v>
      </c>
      <c r="M22" s="68">
        <v>0</v>
      </c>
      <c r="N22" s="68">
        <v>0</v>
      </c>
      <c r="O22" s="68">
        <v>0</v>
      </c>
      <c r="P22" s="68">
        <v>1859.23</v>
      </c>
      <c r="Q22" s="68">
        <v>3028.13</v>
      </c>
    </row>
    <row r="23" spans="1:18" x14ac:dyDescent="0.25">
      <c r="A23" s="68">
        <v>19</v>
      </c>
      <c r="B23" s="68" t="s">
        <v>31</v>
      </c>
      <c r="C23" s="68">
        <v>1200</v>
      </c>
      <c r="D23" s="68">
        <v>137</v>
      </c>
      <c r="E23" s="15">
        <v>779.54</v>
      </c>
      <c r="F23" s="68">
        <v>447</v>
      </c>
      <c r="G23" s="15">
        <v>2092.8200000000002</v>
      </c>
      <c r="H23" s="68">
        <v>31</v>
      </c>
      <c r="I23" s="68">
        <v>523</v>
      </c>
      <c r="J23" s="68">
        <v>30</v>
      </c>
      <c r="K23" s="68">
        <v>1809.91</v>
      </c>
      <c r="L23" s="68">
        <v>0</v>
      </c>
      <c r="M23" s="68">
        <v>0</v>
      </c>
      <c r="N23" s="68">
        <v>0</v>
      </c>
      <c r="O23" s="68">
        <v>0</v>
      </c>
      <c r="P23" s="68">
        <v>1302.54</v>
      </c>
      <c r="Q23" s="68">
        <v>3902.73</v>
      </c>
    </row>
    <row r="24" spans="1:18" x14ac:dyDescent="0.25">
      <c r="A24" s="68">
        <v>20</v>
      </c>
      <c r="B24" s="68" t="s">
        <v>32</v>
      </c>
      <c r="C24" s="68">
        <v>800</v>
      </c>
      <c r="D24" s="68">
        <v>30</v>
      </c>
      <c r="E24" s="15">
        <v>179</v>
      </c>
      <c r="F24" s="68">
        <v>436</v>
      </c>
      <c r="G24" s="15">
        <v>1274.03</v>
      </c>
      <c r="H24" s="68">
        <v>11</v>
      </c>
      <c r="I24" s="68">
        <v>206</v>
      </c>
      <c r="J24" s="68">
        <v>128</v>
      </c>
      <c r="K24" s="68">
        <v>2560.9299999999998</v>
      </c>
      <c r="L24" s="68">
        <v>1</v>
      </c>
      <c r="M24" s="68">
        <v>204</v>
      </c>
      <c r="N24" s="68">
        <v>4</v>
      </c>
      <c r="O24" s="68">
        <v>927.03</v>
      </c>
      <c r="P24" s="68">
        <v>589</v>
      </c>
      <c r="Q24" s="68">
        <v>4761.99</v>
      </c>
    </row>
    <row r="25" spans="1:18" x14ac:dyDescent="0.25">
      <c r="A25" s="68">
        <v>21</v>
      </c>
      <c r="B25" s="68" t="s">
        <v>33</v>
      </c>
      <c r="C25" s="68">
        <v>590</v>
      </c>
      <c r="D25" s="68">
        <v>16</v>
      </c>
      <c r="E25" s="15">
        <v>70.02</v>
      </c>
      <c r="F25" s="68">
        <v>177</v>
      </c>
      <c r="G25" s="15">
        <v>509.6</v>
      </c>
      <c r="H25" s="68">
        <v>0</v>
      </c>
      <c r="I25" s="68">
        <v>0</v>
      </c>
      <c r="J25" s="68">
        <v>7</v>
      </c>
      <c r="K25" s="68">
        <v>60</v>
      </c>
      <c r="L25" s="68">
        <v>0</v>
      </c>
      <c r="M25" s="68">
        <v>0</v>
      </c>
      <c r="N25" s="68">
        <v>0</v>
      </c>
      <c r="O25" s="68">
        <v>0</v>
      </c>
      <c r="P25" s="68">
        <v>70.02</v>
      </c>
      <c r="Q25" s="68">
        <v>569.6</v>
      </c>
    </row>
    <row r="26" spans="1:18" x14ac:dyDescent="0.25">
      <c r="A26" s="70" t="s">
        <v>34</v>
      </c>
      <c r="B26" s="70" t="s">
        <v>35</v>
      </c>
      <c r="C26" s="70">
        <f t="shared" ref="C26:Q26" si="0">SUM(C5:C25)</f>
        <v>42140</v>
      </c>
      <c r="D26" s="70">
        <f t="shared" si="0"/>
        <v>3319</v>
      </c>
      <c r="E26" s="16">
        <f t="shared" si="0"/>
        <v>8892.18</v>
      </c>
      <c r="F26" s="70">
        <f t="shared" si="0"/>
        <v>14851</v>
      </c>
      <c r="G26" s="16">
        <f t="shared" si="0"/>
        <v>35058.03</v>
      </c>
      <c r="H26" s="70">
        <f t="shared" si="0"/>
        <v>955</v>
      </c>
      <c r="I26" s="70">
        <f t="shared" si="0"/>
        <v>11796.97</v>
      </c>
      <c r="J26" s="70">
        <f t="shared" si="0"/>
        <v>2322</v>
      </c>
      <c r="K26" s="70">
        <f t="shared" si="0"/>
        <v>36634.39</v>
      </c>
      <c r="L26" s="70">
        <f t="shared" si="0"/>
        <v>19</v>
      </c>
      <c r="M26" s="70">
        <f t="shared" si="0"/>
        <v>5097.99</v>
      </c>
      <c r="N26" s="70">
        <f t="shared" si="0"/>
        <v>92</v>
      </c>
      <c r="O26" s="70">
        <f t="shared" si="0"/>
        <v>18485.97</v>
      </c>
      <c r="P26" s="70">
        <f t="shared" si="0"/>
        <v>25537.14</v>
      </c>
      <c r="Q26" s="70">
        <f t="shared" si="0"/>
        <v>90177.99</v>
      </c>
    </row>
    <row r="27" spans="1:18" x14ac:dyDescent="0.25">
      <c r="A27" s="68">
        <v>1</v>
      </c>
      <c r="B27" s="68" t="s">
        <v>36</v>
      </c>
      <c r="C27" s="68">
        <v>3170</v>
      </c>
      <c r="D27" s="68">
        <v>137</v>
      </c>
      <c r="E27" s="15">
        <v>877.71</v>
      </c>
      <c r="F27" s="68">
        <v>1036</v>
      </c>
      <c r="G27" s="15">
        <v>1674.23</v>
      </c>
      <c r="H27" s="68">
        <v>56</v>
      </c>
      <c r="I27" s="68">
        <v>655.38</v>
      </c>
      <c r="J27" s="68">
        <v>308</v>
      </c>
      <c r="K27" s="68">
        <v>2279.9</v>
      </c>
      <c r="L27" s="68"/>
      <c r="M27" s="68"/>
      <c r="N27" s="68">
        <v>0</v>
      </c>
      <c r="O27" s="68">
        <v>0</v>
      </c>
      <c r="P27" s="68">
        <v>1670.9</v>
      </c>
      <c r="Q27" s="68">
        <f>G27+K27</f>
        <v>3954.13</v>
      </c>
      <c r="R27">
        <f>G27+K27</f>
        <v>3954.13</v>
      </c>
    </row>
    <row r="28" spans="1:18" x14ac:dyDescent="0.25">
      <c r="A28" s="68">
        <v>2</v>
      </c>
      <c r="B28" s="68" t="s">
        <v>37</v>
      </c>
      <c r="C28" s="68">
        <v>400</v>
      </c>
      <c r="D28" s="68">
        <v>13</v>
      </c>
      <c r="E28" s="15">
        <v>309.32</v>
      </c>
      <c r="F28" s="68">
        <v>34</v>
      </c>
      <c r="G28" s="15">
        <v>281.35000000000002</v>
      </c>
      <c r="H28" s="68">
        <v>2</v>
      </c>
      <c r="I28" s="68">
        <v>148.19</v>
      </c>
      <c r="J28" s="68">
        <v>3</v>
      </c>
      <c r="K28" s="68">
        <v>169.36</v>
      </c>
      <c r="L28" s="68">
        <v>0</v>
      </c>
      <c r="M28" s="68">
        <v>0</v>
      </c>
      <c r="N28" s="68">
        <v>0</v>
      </c>
      <c r="O28" s="68">
        <v>0</v>
      </c>
      <c r="P28" s="68">
        <v>457.88</v>
      </c>
      <c r="Q28" s="68">
        <v>450.71</v>
      </c>
    </row>
    <row r="29" spans="1:18" x14ac:dyDescent="0.25">
      <c r="A29" s="68">
        <v>3</v>
      </c>
      <c r="B29" s="68" t="s">
        <v>38</v>
      </c>
      <c r="C29" s="68">
        <v>1670</v>
      </c>
      <c r="D29" s="68">
        <v>6</v>
      </c>
      <c r="E29" s="15">
        <v>49.82</v>
      </c>
      <c r="F29" s="68">
        <v>15</v>
      </c>
      <c r="G29" s="15">
        <v>99.83</v>
      </c>
      <c r="H29" s="68">
        <v>2</v>
      </c>
      <c r="I29" s="68">
        <v>18.09</v>
      </c>
      <c r="J29" s="68">
        <v>5</v>
      </c>
      <c r="K29" s="68">
        <v>28.67</v>
      </c>
      <c r="L29" s="68">
        <v>1</v>
      </c>
      <c r="M29" s="68">
        <v>8</v>
      </c>
      <c r="N29" s="68">
        <v>1</v>
      </c>
      <c r="O29" s="68">
        <v>7.62</v>
      </c>
      <c r="P29" s="68">
        <v>75.91</v>
      </c>
      <c r="Q29" s="68">
        <v>136.12</v>
      </c>
    </row>
    <row r="30" spans="1:18" x14ac:dyDescent="0.25">
      <c r="A30" s="68">
        <v>4</v>
      </c>
      <c r="B30" s="68" t="s">
        <v>39</v>
      </c>
      <c r="C30" s="68">
        <v>390</v>
      </c>
      <c r="D30" s="68">
        <v>18</v>
      </c>
      <c r="E30" s="15">
        <v>34</v>
      </c>
      <c r="F30" s="68">
        <v>137</v>
      </c>
      <c r="G30" s="15">
        <v>188</v>
      </c>
      <c r="H30" s="68">
        <v>34</v>
      </c>
      <c r="I30" s="68">
        <v>617</v>
      </c>
      <c r="J30" s="68">
        <v>174</v>
      </c>
      <c r="K30" s="68">
        <v>1724</v>
      </c>
      <c r="L30" s="68">
        <v>0</v>
      </c>
      <c r="M30" s="68">
        <v>0</v>
      </c>
      <c r="N30" s="68">
        <v>0</v>
      </c>
      <c r="O30" s="68">
        <v>0</v>
      </c>
      <c r="P30" s="68">
        <v>651</v>
      </c>
      <c r="Q30" s="68">
        <v>1912</v>
      </c>
    </row>
    <row r="31" spans="1:18" x14ac:dyDescent="0.25">
      <c r="A31" s="68">
        <v>5</v>
      </c>
      <c r="B31" s="68" t="s">
        <v>40</v>
      </c>
      <c r="C31" s="68">
        <v>1800</v>
      </c>
      <c r="D31" s="68">
        <v>40</v>
      </c>
      <c r="E31" s="15">
        <v>614.91</v>
      </c>
      <c r="F31" s="68">
        <v>62</v>
      </c>
      <c r="G31" s="15">
        <v>3485.84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614.91</v>
      </c>
      <c r="Q31" s="68">
        <v>3485.84</v>
      </c>
    </row>
    <row r="32" spans="1:18" x14ac:dyDescent="0.25">
      <c r="A32" s="68">
        <v>6</v>
      </c>
      <c r="B32" s="68" t="s">
        <v>41</v>
      </c>
      <c r="C32" s="68">
        <v>190</v>
      </c>
      <c r="D32" s="68">
        <v>0</v>
      </c>
      <c r="E32" s="15">
        <v>0</v>
      </c>
      <c r="F32" s="68">
        <v>0</v>
      </c>
      <c r="G32" s="15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</row>
    <row r="33" spans="1:36" x14ac:dyDescent="0.25">
      <c r="A33" s="68">
        <v>7</v>
      </c>
      <c r="B33" s="68" t="s">
        <v>42</v>
      </c>
      <c r="C33" s="68">
        <v>190</v>
      </c>
      <c r="D33" s="68">
        <v>0</v>
      </c>
      <c r="E33" s="15">
        <v>0</v>
      </c>
      <c r="F33" s="68">
        <v>0</v>
      </c>
      <c r="G33" s="15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</row>
    <row r="34" spans="1:36" x14ac:dyDescent="0.25">
      <c r="A34" s="68"/>
      <c r="B34" s="68" t="s">
        <v>43</v>
      </c>
      <c r="C34" s="68">
        <v>190</v>
      </c>
      <c r="D34" s="68">
        <v>3</v>
      </c>
      <c r="E34" s="15">
        <v>32</v>
      </c>
      <c r="F34" s="68">
        <v>3</v>
      </c>
      <c r="G34" s="15">
        <v>32</v>
      </c>
      <c r="H34" s="68"/>
      <c r="I34" s="68"/>
      <c r="J34" s="68"/>
      <c r="K34" s="68"/>
      <c r="L34" s="68"/>
      <c r="M34" s="68"/>
      <c r="N34" s="68"/>
      <c r="O34" s="68"/>
      <c r="P34" s="68">
        <v>32</v>
      </c>
      <c r="Q34" s="68">
        <v>32</v>
      </c>
    </row>
    <row r="35" spans="1:36" ht="17.25" customHeight="1" x14ac:dyDescent="0.25">
      <c r="A35" s="68">
        <v>8</v>
      </c>
      <c r="B35" s="68" t="s">
        <v>44</v>
      </c>
      <c r="C35" s="68">
        <v>190</v>
      </c>
      <c r="D35" s="68">
        <v>4114</v>
      </c>
      <c r="E35" s="15">
        <v>2519.04</v>
      </c>
      <c r="F35" s="68">
        <v>12846</v>
      </c>
      <c r="G35" s="15">
        <v>5328.56</v>
      </c>
      <c r="H35" s="68">
        <v>74</v>
      </c>
      <c r="I35" s="68">
        <v>218.9</v>
      </c>
      <c r="J35" s="68">
        <v>151</v>
      </c>
      <c r="K35" s="68">
        <v>268.10000000000002</v>
      </c>
      <c r="L35" s="68">
        <v>0</v>
      </c>
      <c r="M35" s="68">
        <v>0</v>
      </c>
      <c r="N35" s="68">
        <v>0</v>
      </c>
      <c r="O35" s="68">
        <v>0</v>
      </c>
      <c r="P35" s="68">
        <v>2737.94</v>
      </c>
      <c r="Q35" s="68">
        <v>5596.56</v>
      </c>
    </row>
    <row r="36" spans="1:36" x14ac:dyDescent="0.25">
      <c r="A36" s="68">
        <v>9</v>
      </c>
      <c r="B36" s="68" t="s">
        <v>45</v>
      </c>
      <c r="C36" s="68">
        <v>0</v>
      </c>
      <c r="D36" s="68">
        <v>1</v>
      </c>
      <c r="E36" s="15">
        <v>284.89999999999998</v>
      </c>
      <c r="F36" s="68">
        <v>2</v>
      </c>
      <c r="G36" s="15">
        <v>348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284.89999999999998</v>
      </c>
      <c r="Q36" s="68">
        <v>348</v>
      </c>
    </row>
    <row r="37" spans="1:36" x14ac:dyDescent="0.25">
      <c r="A37" s="70" t="s">
        <v>46</v>
      </c>
      <c r="B37" s="70" t="s">
        <v>35</v>
      </c>
      <c r="C37" s="70">
        <f t="shared" ref="C37:Q37" si="1">SUM(C27:C36)</f>
        <v>8190</v>
      </c>
      <c r="D37" s="70">
        <f t="shared" si="1"/>
        <v>4332</v>
      </c>
      <c r="E37" s="16">
        <f t="shared" si="1"/>
        <v>4721.6999999999989</v>
      </c>
      <c r="F37" s="70">
        <f t="shared" si="1"/>
        <v>14135</v>
      </c>
      <c r="G37" s="16">
        <f t="shared" si="1"/>
        <v>11437.810000000001</v>
      </c>
      <c r="H37" s="70">
        <f t="shared" si="1"/>
        <v>168</v>
      </c>
      <c r="I37" s="70">
        <f t="shared" si="1"/>
        <v>1657.56</v>
      </c>
      <c r="J37" s="70">
        <f t="shared" si="1"/>
        <v>641</v>
      </c>
      <c r="K37" s="70">
        <f t="shared" si="1"/>
        <v>4470.0300000000007</v>
      </c>
      <c r="L37" s="70">
        <f t="shared" si="1"/>
        <v>1</v>
      </c>
      <c r="M37" s="70">
        <f t="shared" si="1"/>
        <v>8</v>
      </c>
      <c r="N37" s="70">
        <f t="shared" si="1"/>
        <v>1</v>
      </c>
      <c r="O37" s="70">
        <f t="shared" si="1"/>
        <v>7.62</v>
      </c>
      <c r="P37" s="70">
        <f t="shared" si="1"/>
        <v>6525.44</v>
      </c>
      <c r="Q37" s="70">
        <f t="shared" si="1"/>
        <v>15915.36</v>
      </c>
    </row>
    <row r="38" spans="1:36" x14ac:dyDescent="0.25">
      <c r="A38" s="68">
        <v>1</v>
      </c>
      <c r="B38" s="68" t="s">
        <v>47</v>
      </c>
      <c r="C38" s="68">
        <v>20370</v>
      </c>
      <c r="D38" s="68">
        <v>2922</v>
      </c>
      <c r="E38" s="15">
        <v>8663.64</v>
      </c>
      <c r="F38" s="68">
        <v>8007</v>
      </c>
      <c r="G38" s="15">
        <v>16251.6</v>
      </c>
      <c r="H38" s="68">
        <v>51</v>
      </c>
      <c r="I38" s="68">
        <v>2843.9</v>
      </c>
      <c r="J38" s="68">
        <v>484</v>
      </c>
      <c r="K38" s="68">
        <v>5490.56</v>
      </c>
      <c r="L38" s="68">
        <v>0</v>
      </c>
      <c r="M38" s="68">
        <v>0</v>
      </c>
      <c r="N38" s="68">
        <v>0</v>
      </c>
      <c r="O38" s="68">
        <v>0</v>
      </c>
      <c r="P38" s="68">
        <v>11507.54</v>
      </c>
      <c r="Q38" s="68">
        <v>21742.2</v>
      </c>
    </row>
    <row r="39" spans="1:36" x14ac:dyDescent="0.25">
      <c r="A39" s="70" t="s">
        <v>48</v>
      </c>
      <c r="B39" s="70" t="s">
        <v>35</v>
      </c>
      <c r="C39" s="70">
        <v>20370</v>
      </c>
      <c r="D39" s="70">
        <v>2922</v>
      </c>
      <c r="E39" s="16">
        <v>8663.64</v>
      </c>
      <c r="F39" s="70">
        <f t="shared" ref="F39:K39" si="2">SUM(F38)</f>
        <v>8007</v>
      </c>
      <c r="G39" s="16">
        <f t="shared" si="2"/>
        <v>16251.6</v>
      </c>
      <c r="H39" s="70">
        <f t="shared" si="2"/>
        <v>51</v>
      </c>
      <c r="I39" s="70">
        <f t="shared" si="2"/>
        <v>2843.9</v>
      </c>
      <c r="J39" s="70">
        <f t="shared" si="2"/>
        <v>484</v>
      </c>
      <c r="K39" s="70">
        <f t="shared" si="2"/>
        <v>5490.56</v>
      </c>
      <c r="L39" s="70">
        <v>0</v>
      </c>
      <c r="M39" s="70">
        <v>0</v>
      </c>
      <c r="N39" s="70">
        <v>0</v>
      </c>
      <c r="O39" s="70">
        <v>0</v>
      </c>
      <c r="P39" s="70">
        <v>11507.54</v>
      </c>
      <c r="Q39" s="70">
        <f>SUM(Q38)</f>
        <v>21742.2</v>
      </c>
    </row>
    <row r="40" spans="1:36" x14ac:dyDescent="0.25">
      <c r="A40" s="68">
        <v>1</v>
      </c>
      <c r="B40" s="68" t="s">
        <v>49</v>
      </c>
      <c r="C40" s="68">
        <v>9750</v>
      </c>
      <c r="D40" s="68">
        <v>250</v>
      </c>
      <c r="E40" s="15">
        <v>1245</v>
      </c>
      <c r="F40" s="68">
        <v>3037</v>
      </c>
      <c r="G40" s="15">
        <v>1622.01</v>
      </c>
      <c r="H40" s="68">
        <v>119</v>
      </c>
      <c r="I40" s="68">
        <v>762.05</v>
      </c>
      <c r="J40" s="68">
        <v>1208</v>
      </c>
      <c r="K40" s="68">
        <v>2628.05</v>
      </c>
      <c r="L40" s="68">
        <v>2</v>
      </c>
      <c r="M40" s="68">
        <v>5.86</v>
      </c>
      <c r="N40" s="68">
        <v>33</v>
      </c>
      <c r="O40" s="68">
        <v>56.43</v>
      </c>
      <c r="P40" s="68">
        <v>2012.91</v>
      </c>
      <c r="Q40" s="68">
        <v>4306.49</v>
      </c>
    </row>
    <row r="41" spans="1:36" x14ac:dyDescent="0.25">
      <c r="A41" s="68">
        <v>2</v>
      </c>
      <c r="B41" s="68" t="s">
        <v>50</v>
      </c>
      <c r="C41" s="68">
        <v>400</v>
      </c>
      <c r="D41" s="68">
        <v>28</v>
      </c>
      <c r="E41" s="15">
        <v>13.45</v>
      </c>
      <c r="F41" s="68">
        <v>279</v>
      </c>
      <c r="G41" s="15">
        <v>80.36</v>
      </c>
      <c r="H41" s="68">
        <v>108</v>
      </c>
      <c r="I41" s="68">
        <v>608.58000000000004</v>
      </c>
      <c r="J41" s="68">
        <v>1014</v>
      </c>
      <c r="K41" s="68">
        <v>3711.46</v>
      </c>
      <c r="L41" s="68">
        <v>0</v>
      </c>
      <c r="M41" s="68">
        <v>0</v>
      </c>
      <c r="N41" s="68">
        <v>0</v>
      </c>
      <c r="O41" s="68">
        <v>0</v>
      </c>
      <c r="P41" s="68">
        <v>622.03</v>
      </c>
      <c r="Q41" s="68">
        <v>3791.82</v>
      </c>
    </row>
    <row r="42" spans="1:36" x14ac:dyDescent="0.25">
      <c r="A42" s="68">
        <v>3</v>
      </c>
      <c r="B42" s="68" t="s">
        <v>51</v>
      </c>
      <c r="C42" s="68">
        <v>750</v>
      </c>
      <c r="D42" s="68">
        <v>0</v>
      </c>
      <c r="E42" s="15">
        <v>0</v>
      </c>
      <c r="F42" s="68">
        <v>0</v>
      </c>
      <c r="G42" s="15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</row>
    <row r="43" spans="1:36" x14ac:dyDescent="0.25">
      <c r="A43" s="68">
        <v>4</v>
      </c>
      <c r="B43" s="68" t="s">
        <v>52</v>
      </c>
      <c r="C43" s="68">
        <v>400</v>
      </c>
      <c r="D43" s="68">
        <v>0</v>
      </c>
      <c r="E43" s="15">
        <v>0</v>
      </c>
      <c r="F43" s="68">
        <v>0</v>
      </c>
      <c r="G43" s="15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</row>
    <row r="44" spans="1:36" s="64" customFormat="1" x14ac:dyDescent="0.25">
      <c r="A44" s="15"/>
      <c r="B44" s="15" t="s">
        <v>86</v>
      </c>
      <c r="C44" s="15"/>
      <c r="D44" s="15"/>
      <c r="E44" s="15">
        <v>1209.25</v>
      </c>
      <c r="F44" s="15"/>
      <c r="G44" s="15">
        <v>18605.39</v>
      </c>
      <c r="H44" s="15"/>
      <c r="I44" s="15"/>
      <c r="J44" s="15"/>
      <c r="K44" s="15"/>
      <c r="L44" s="15"/>
      <c r="M44" s="15"/>
      <c r="N44" s="15"/>
      <c r="O44" s="15"/>
      <c r="P44" s="15">
        <v>1209.25</v>
      </c>
      <c r="Q44" s="15">
        <v>18605.39</v>
      </c>
      <c r="R44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</row>
    <row r="45" spans="1:36" x14ac:dyDescent="0.25">
      <c r="A45" s="70" t="s">
        <v>53</v>
      </c>
      <c r="B45" s="70" t="s">
        <v>35</v>
      </c>
      <c r="C45" s="70">
        <f>C26+C37+C39+C40+C41+C42+C43+C44</f>
        <v>82000</v>
      </c>
      <c r="D45" s="70">
        <f t="shared" ref="D45:O45" si="3">D26+D37+D39+D40+D41+D42+D43+D44</f>
        <v>10851</v>
      </c>
      <c r="E45" s="16">
        <f t="shared" si="3"/>
        <v>24745.219999999998</v>
      </c>
      <c r="F45" s="70">
        <f t="shared" si="3"/>
        <v>40309</v>
      </c>
      <c r="G45" s="16">
        <f t="shared" si="3"/>
        <v>83055.199999999997</v>
      </c>
      <c r="H45" s="70">
        <f t="shared" si="3"/>
        <v>1401</v>
      </c>
      <c r="I45" s="70">
        <f t="shared" si="3"/>
        <v>17669.060000000001</v>
      </c>
      <c r="J45" s="70">
        <f t="shared" si="3"/>
        <v>5669</v>
      </c>
      <c r="K45" s="70">
        <f t="shared" si="3"/>
        <v>52934.49</v>
      </c>
      <c r="L45" s="70">
        <f t="shared" si="3"/>
        <v>22</v>
      </c>
      <c r="M45" s="70">
        <f t="shared" si="3"/>
        <v>5111.8499999999995</v>
      </c>
      <c r="N45" s="70">
        <f t="shared" si="3"/>
        <v>126</v>
      </c>
      <c r="O45" s="70">
        <f t="shared" si="3"/>
        <v>18550.02</v>
      </c>
      <c r="P45" s="70">
        <v>47525.31</v>
      </c>
      <c r="Q45" s="70">
        <v>154539.31</v>
      </c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</row>
    <row r="46" spans="1:36" x14ac:dyDescent="0.25"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</row>
    <row r="47" spans="1:36" x14ac:dyDescent="0.25">
      <c r="A47" s="262">
        <v>39</v>
      </c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</row>
    <row r="48" spans="1:36" x14ac:dyDescent="0.25"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</row>
  </sheetData>
  <mergeCells count="3">
    <mergeCell ref="A1:P1"/>
    <mergeCell ref="A2:P2"/>
    <mergeCell ref="A47:Q47"/>
  </mergeCells>
  <pageMargins left="0.7" right="0.7" top="0.75" bottom="0.75" header="0.3" footer="0.3"/>
  <pageSetup scale="75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A25" workbookViewId="0">
      <selection sqref="A1:V1"/>
    </sheetView>
  </sheetViews>
  <sheetFormatPr defaultRowHeight="15" x14ac:dyDescent="0.25"/>
  <sheetData>
    <row r="1" spans="1:22" x14ac:dyDescent="0.25">
      <c r="A1" s="243" t="s">
        <v>882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</row>
    <row r="2" spans="1:22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</row>
    <row r="3" spans="1:22" ht="90" x14ac:dyDescent="0.25">
      <c r="A3" s="1" t="s">
        <v>1</v>
      </c>
      <c r="B3" s="1" t="s">
        <v>2</v>
      </c>
      <c r="C3" s="1" t="s">
        <v>268</v>
      </c>
      <c r="D3" s="1" t="s">
        <v>269</v>
      </c>
      <c r="E3" s="1" t="s">
        <v>270</v>
      </c>
      <c r="F3" s="1" t="s">
        <v>271</v>
      </c>
      <c r="G3" s="1" t="s">
        <v>272</v>
      </c>
      <c r="H3" s="1" t="s">
        <v>273</v>
      </c>
      <c r="I3" s="1" t="s">
        <v>274</v>
      </c>
      <c r="J3" s="1" t="s">
        <v>275</v>
      </c>
      <c r="K3" s="1" t="s">
        <v>276</v>
      </c>
      <c r="L3" s="1" t="s">
        <v>277</v>
      </c>
      <c r="M3" s="1" t="s">
        <v>278</v>
      </c>
      <c r="N3" s="1" t="s">
        <v>279</v>
      </c>
      <c r="O3" s="1" t="s">
        <v>280</v>
      </c>
      <c r="P3" s="1" t="s">
        <v>281</v>
      </c>
      <c r="Q3" s="1" t="s">
        <v>282</v>
      </c>
      <c r="R3" s="1" t="s">
        <v>283</v>
      </c>
      <c r="S3" s="1" t="s">
        <v>284</v>
      </c>
      <c r="T3" s="1" t="s">
        <v>285</v>
      </c>
      <c r="U3" s="1" t="s">
        <v>286</v>
      </c>
      <c r="V3" s="1" t="s">
        <v>287</v>
      </c>
    </row>
    <row r="4" spans="1:22" x14ac:dyDescent="0.25">
      <c r="A4" s="2">
        <v>1</v>
      </c>
      <c r="B4" s="2" t="s">
        <v>19</v>
      </c>
      <c r="C4" s="2">
        <v>12</v>
      </c>
      <c r="D4" s="2">
        <v>34.5</v>
      </c>
      <c r="E4" s="2">
        <v>339</v>
      </c>
      <c r="F4" s="2">
        <v>416</v>
      </c>
      <c r="G4" s="2">
        <v>9</v>
      </c>
      <c r="H4" s="2">
        <v>12.8</v>
      </c>
      <c r="I4" s="2">
        <v>147</v>
      </c>
      <c r="J4" s="2">
        <v>149</v>
      </c>
      <c r="K4" s="2">
        <v>20</v>
      </c>
      <c r="L4" s="2">
        <v>28</v>
      </c>
      <c r="M4" s="2">
        <v>433</v>
      </c>
      <c r="N4" s="2">
        <v>380.5</v>
      </c>
      <c r="O4" s="2">
        <v>0</v>
      </c>
      <c r="P4" s="2">
        <v>0</v>
      </c>
      <c r="Q4" s="2">
        <v>0</v>
      </c>
      <c r="R4" s="2">
        <v>0</v>
      </c>
      <c r="S4" s="2">
        <v>41</v>
      </c>
      <c r="T4" s="2">
        <v>75.3</v>
      </c>
      <c r="U4" s="2">
        <v>919</v>
      </c>
      <c r="V4" s="2">
        <v>945.5</v>
      </c>
    </row>
    <row r="5" spans="1:22" x14ac:dyDescent="0.25">
      <c r="A5" s="2">
        <v>2</v>
      </c>
      <c r="B5" s="2" t="s">
        <v>26</v>
      </c>
      <c r="C5" s="2">
        <v>71</v>
      </c>
      <c r="D5" s="2">
        <v>109.71</v>
      </c>
      <c r="E5" s="2">
        <v>107</v>
      </c>
      <c r="F5" s="2">
        <v>195.18</v>
      </c>
      <c r="G5" s="2">
        <v>0</v>
      </c>
      <c r="H5" s="2">
        <v>0</v>
      </c>
      <c r="I5" s="2">
        <v>0</v>
      </c>
      <c r="J5" s="2">
        <v>0</v>
      </c>
      <c r="K5" s="2">
        <v>27</v>
      </c>
      <c r="L5" s="2">
        <v>35.74</v>
      </c>
      <c r="M5" s="2">
        <v>33</v>
      </c>
      <c r="N5" s="2">
        <v>69.400000000000006</v>
      </c>
      <c r="O5" s="2">
        <v>0</v>
      </c>
      <c r="P5" s="2">
        <v>0</v>
      </c>
      <c r="Q5" s="2">
        <v>0</v>
      </c>
      <c r="R5" s="2">
        <v>0</v>
      </c>
      <c r="S5" s="2">
        <v>98</v>
      </c>
      <c r="T5" s="2">
        <v>145.44999999999999</v>
      </c>
      <c r="U5" s="2">
        <v>140</v>
      </c>
      <c r="V5" s="2">
        <v>264.58</v>
      </c>
    </row>
    <row r="6" spans="1:22" x14ac:dyDescent="0.25">
      <c r="A6" s="2">
        <v>3</v>
      </c>
      <c r="B6" s="2" t="s">
        <v>16</v>
      </c>
      <c r="C6" s="2">
        <v>72</v>
      </c>
      <c r="D6" s="2">
        <v>1.5</v>
      </c>
      <c r="E6" s="2">
        <v>72</v>
      </c>
      <c r="F6" s="2">
        <v>1.36</v>
      </c>
      <c r="G6" s="2"/>
      <c r="H6" s="2"/>
      <c r="I6" s="2"/>
      <c r="J6" s="2"/>
      <c r="K6" s="2">
        <v>95</v>
      </c>
      <c r="L6" s="2">
        <v>3</v>
      </c>
      <c r="M6" s="2">
        <v>93</v>
      </c>
      <c r="N6" s="2">
        <v>2.25</v>
      </c>
      <c r="O6" s="2"/>
      <c r="P6" s="2" t="s">
        <v>403</v>
      </c>
      <c r="Q6" s="2"/>
      <c r="R6" s="2"/>
      <c r="S6" s="2"/>
      <c r="T6" s="2"/>
      <c r="U6" s="2"/>
      <c r="V6" s="2"/>
    </row>
    <row r="7" spans="1:22" x14ac:dyDescent="0.25">
      <c r="A7" s="2">
        <v>4</v>
      </c>
      <c r="B7" s="2" t="s">
        <v>14</v>
      </c>
      <c r="C7" s="2">
        <v>38</v>
      </c>
      <c r="D7" s="2">
        <v>73</v>
      </c>
      <c r="E7" s="2">
        <v>38</v>
      </c>
      <c r="F7" s="2">
        <v>75</v>
      </c>
      <c r="G7" s="2">
        <v>0</v>
      </c>
      <c r="H7" s="2">
        <v>0</v>
      </c>
      <c r="I7" s="2">
        <v>0</v>
      </c>
      <c r="J7" s="2">
        <v>0</v>
      </c>
      <c r="K7" s="2">
        <v>6</v>
      </c>
      <c r="L7" s="2">
        <v>2.56</v>
      </c>
      <c r="M7" s="2">
        <v>6</v>
      </c>
      <c r="N7" s="2">
        <v>2.8</v>
      </c>
      <c r="O7" s="2">
        <v>0</v>
      </c>
      <c r="P7" s="2">
        <v>0</v>
      </c>
      <c r="Q7" s="2">
        <v>0</v>
      </c>
      <c r="R7" s="2">
        <v>0</v>
      </c>
      <c r="S7" s="2">
        <v>44</v>
      </c>
      <c r="T7" s="2">
        <v>75.56</v>
      </c>
      <c r="U7" s="2">
        <v>44</v>
      </c>
      <c r="V7" s="2">
        <v>77.8</v>
      </c>
    </row>
    <row r="8" spans="1:22" x14ac:dyDescent="0.25">
      <c r="A8" s="2">
        <v>5</v>
      </c>
      <c r="B8" s="2" t="s">
        <v>17</v>
      </c>
      <c r="C8" s="2">
        <v>8</v>
      </c>
      <c r="D8" s="2">
        <v>19.899999999999999</v>
      </c>
      <c r="E8" s="2">
        <v>23</v>
      </c>
      <c r="F8" s="2">
        <v>42.59</v>
      </c>
      <c r="G8" s="2">
        <v>0</v>
      </c>
      <c r="H8" s="2">
        <v>0</v>
      </c>
      <c r="I8" s="2">
        <v>0</v>
      </c>
      <c r="J8" s="2">
        <v>0</v>
      </c>
      <c r="K8" s="2">
        <v>7</v>
      </c>
      <c r="L8" s="2">
        <v>14.91</v>
      </c>
      <c r="M8" s="2">
        <v>20</v>
      </c>
      <c r="N8" s="2">
        <v>42.34</v>
      </c>
      <c r="O8" s="2">
        <v>0</v>
      </c>
      <c r="P8" s="2">
        <v>0</v>
      </c>
      <c r="Q8" s="2">
        <v>0</v>
      </c>
      <c r="R8" s="2">
        <v>0</v>
      </c>
      <c r="S8" s="2">
        <v>15</v>
      </c>
      <c r="T8" s="2">
        <v>34.81</v>
      </c>
      <c r="U8" s="2">
        <v>43</v>
      </c>
      <c r="V8" s="2">
        <v>84.93</v>
      </c>
    </row>
    <row r="9" spans="1:22" x14ac:dyDescent="0.25">
      <c r="A9" s="2">
        <v>6</v>
      </c>
      <c r="B9" s="2" t="s">
        <v>25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5">
      <c r="A10" s="2">
        <v>7</v>
      </c>
      <c r="B10" s="2" t="s">
        <v>33</v>
      </c>
      <c r="C10" s="2">
        <v>105</v>
      </c>
      <c r="D10" s="2">
        <v>233</v>
      </c>
      <c r="E10" s="2">
        <v>105</v>
      </c>
      <c r="F10" s="2">
        <v>233</v>
      </c>
      <c r="G10" s="2">
        <v>0</v>
      </c>
      <c r="H10" s="2">
        <v>0</v>
      </c>
      <c r="I10" s="2">
        <v>0</v>
      </c>
      <c r="J10" s="2">
        <v>0</v>
      </c>
      <c r="K10" s="2">
        <v>260</v>
      </c>
      <c r="L10" s="2">
        <v>371</v>
      </c>
      <c r="M10" s="2">
        <v>260</v>
      </c>
      <c r="N10" s="2">
        <v>371</v>
      </c>
      <c r="O10" s="2">
        <v>0</v>
      </c>
      <c r="P10" s="2">
        <v>0</v>
      </c>
      <c r="Q10" s="2">
        <v>0</v>
      </c>
      <c r="R10" s="2">
        <v>0</v>
      </c>
      <c r="S10" s="2">
        <v>365</v>
      </c>
      <c r="T10" s="2">
        <v>604</v>
      </c>
      <c r="U10" s="2">
        <v>365</v>
      </c>
      <c r="V10" s="2">
        <v>604</v>
      </c>
    </row>
    <row r="11" spans="1:22" x14ac:dyDescent="0.25">
      <c r="A11" s="2">
        <v>8</v>
      </c>
      <c r="B11" s="2" t="s">
        <v>21</v>
      </c>
      <c r="C11" s="2">
        <v>3</v>
      </c>
      <c r="D11" s="2">
        <v>137.41999999999999</v>
      </c>
      <c r="E11" s="2">
        <v>108</v>
      </c>
      <c r="F11" s="2">
        <v>861.37</v>
      </c>
      <c r="G11" s="2">
        <v>0</v>
      </c>
      <c r="H11" s="2">
        <v>0</v>
      </c>
      <c r="I11" s="2">
        <v>10</v>
      </c>
      <c r="J11" s="2">
        <v>23.01</v>
      </c>
      <c r="K11" s="2">
        <v>6</v>
      </c>
      <c r="L11" s="2">
        <v>27.74</v>
      </c>
      <c r="M11" s="2">
        <v>221</v>
      </c>
      <c r="N11" s="2">
        <v>1970.7</v>
      </c>
      <c r="O11" s="2">
        <v>0</v>
      </c>
      <c r="P11" s="2">
        <v>0</v>
      </c>
      <c r="Q11" s="2">
        <v>0</v>
      </c>
      <c r="R11" s="2">
        <v>0</v>
      </c>
      <c r="S11" s="2">
        <v>9</v>
      </c>
      <c r="T11" s="2">
        <v>165.16</v>
      </c>
      <c r="U11" s="2">
        <v>339</v>
      </c>
      <c r="V11" s="2">
        <v>2855.08</v>
      </c>
    </row>
    <row r="12" spans="1:22" x14ac:dyDescent="0.25">
      <c r="A12" s="2">
        <v>9</v>
      </c>
      <c r="B12" s="2" t="s">
        <v>20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4</v>
      </c>
      <c r="N12" s="2">
        <v>7.75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4</v>
      </c>
      <c r="V12" s="2">
        <v>7.75</v>
      </c>
    </row>
    <row r="13" spans="1:22" x14ac:dyDescent="0.25">
      <c r="A13" s="2">
        <v>10</v>
      </c>
      <c r="B13" s="2" t="s">
        <v>30</v>
      </c>
      <c r="C13" s="2">
        <v>16</v>
      </c>
      <c r="D13" s="2">
        <v>46.48</v>
      </c>
      <c r="E13" s="2">
        <v>354</v>
      </c>
      <c r="F13" s="2">
        <v>1203.45</v>
      </c>
      <c r="G13" s="2">
        <v>1</v>
      </c>
      <c r="H13" s="2">
        <v>1.61</v>
      </c>
      <c r="I13" s="2">
        <v>12</v>
      </c>
      <c r="J13" s="2">
        <v>23.08</v>
      </c>
      <c r="K13" s="2">
        <v>29</v>
      </c>
      <c r="L13" s="2">
        <v>105.31</v>
      </c>
      <c r="M13" s="2">
        <v>596</v>
      </c>
      <c r="N13" s="2">
        <v>2491.12</v>
      </c>
      <c r="O13" s="2">
        <v>0</v>
      </c>
      <c r="P13" s="2">
        <v>0</v>
      </c>
      <c r="Q13" s="2">
        <v>0</v>
      </c>
      <c r="R13" s="2">
        <v>0</v>
      </c>
      <c r="S13" s="2">
        <v>46</v>
      </c>
      <c r="T13" s="2">
        <v>153.4</v>
      </c>
      <c r="U13" s="2">
        <v>962</v>
      </c>
      <c r="V13" s="2">
        <v>3717.65</v>
      </c>
    </row>
    <row r="14" spans="1:22" x14ac:dyDescent="0.25">
      <c r="A14" s="2">
        <v>11</v>
      </c>
      <c r="B14" s="2" t="s">
        <v>24</v>
      </c>
      <c r="C14" s="2">
        <v>29</v>
      </c>
      <c r="D14" s="2">
        <v>57.21</v>
      </c>
      <c r="E14" s="2">
        <v>29</v>
      </c>
      <c r="F14" s="2">
        <v>57.21</v>
      </c>
      <c r="G14" s="2">
        <v>0</v>
      </c>
      <c r="H14" s="2">
        <v>0</v>
      </c>
      <c r="I14" s="2">
        <v>0</v>
      </c>
      <c r="J14" s="2">
        <v>0</v>
      </c>
      <c r="K14" s="2">
        <v>34</v>
      </c>
      <c r="L14" s="2">
        <v>74.83</v>
      </c>
      <c r="M14" s="2">
        <v>34</v>
      </c>
      <c r="N14" s="2">
        <v>74.83</v>
      </c>
      <c r="O14" s="2">
        <v>0</v>
      </c>
      <c r="P14" s="2">
        <v>0</v>
      </c>
      <c r="Q14" s="2">
        <v>0</v>
      </c>
      <c r="R14" s="2">
        <v>0</v>
      </c>
      <c r="S14" s="2">
        <v>63</v>
      </c>
      <c r="T14" s="2">
        <v>132.04</v>
      </c>
      <c r="U14" s="2">
        <v>63</v>
      </c>
      <c r="V14" s="2">
        <v>132.04</v>
      </c>
    </row>
    <row r="15" spans="1:22" x14ac:dyDescent="0.25">
      <c r="A15" s="2">
        <v>12</v>
      </c>
      <c r="B15" s="2" t="s">
        <v>28</v>
      </c>
      <c r="C15" s="2">
        <v>157</v>
      </c>
      <c r="D15" s="2">
        <v>722.71</v>
      </c>
      <c r="E15" s="2">
        <v>638</v>
      </c>
      <c r="F15" s="2">
        <v>1291.3</v>
      </c>
      <c r="G15" s="2">
        <v>2</v>
      </c>
      <c r="H15" s="2">
        <v>4.58</v>
      </c>
      <c r="I15" s="2">
        <v>31</v>
      </c>
      <c r="J15" s="2">
        <v>65.11</v>
      </c>
      <c r="K15" s="2">
        <v>60</v>
      </c>
      <c r="L15" s="2">
        <v>530</v>
      </c>
      <c r="M15" s="2">
        <v>471</v>
      </c>
      <c r="N15" s="2">
        <v>1201</v>
      </c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2">
        <v>13</v>
      </c>
      <c r="B16" s="2" t="s">
        <v>31</v>
      </c>
      <c r="C16" s="2">
        <v>369</v>
      </c>
      <c r="D16" s="2">
        <v>612.92999999999995</v>
      </c>
      <c r="E16" s="2">
        <v>369</v>
      </c>
      <c r="F16" s="2">
        <v>612.92999999999995</v>
      </c>
      <c r="G16" s="2">
        <v>22</v>
      </c>
      <c r="H16" s="2">
        <v>32.74</v>
      </c>
      <c r="I16" s="2">
        <v>50</v>
      </c>
      <c r="J16" s="2">
        <v>35.65</v>
      </c>
      <c r="K16" s="2">
        <v>254</v>
      </c>
      <c r="L16" s="2">
        <v>234.32</v>
      </c>
      <c r="M16" s="2">
        <v>689</v>
      </c>
      <c r="N16" s="2">
        <v>2637.43</v>
      </c>
      <c r="O16" s="2">
        <v>0</v>
      </c>
      <c r="P16" s="2">
        <v>0</v>
      </c>
      <c r="Q16" s="2">
        <v>0</v>
      </c>
      <c r="R16" s="2">
        <v>0</v>
      </c>
      <c r="S16" s="2">
        <v>645</v>
      </c>
      <c r="T16" s="2">
        <v>879.99</v>
      </c>
      <c r="U16" s="2">
        <v>1108</v>
      </c>
      <c r="V16" s="2">
        <v>3286.01</v>
      </c>
    </row>
    <row r="17" spans="1:22" x14ac:dyDescent="0.25">
      <c r="A17" s="2">
        <v>14</v>
      </c>
      <c r="B17" s="2" t="s">
        <v>13</v>
      </c>
      <c r="C17" s="2">
        <v>3</v>
      </c>
      <c r="D17" s="2">
        <v>5.5</v>
      </c>
      <c r="E17" s="2">
        <v>91</v>
      </c>
      <c r="F17" s="2">
        <v>150.19999999999999</v>
      </c>
      <c r="G17" s="2">
        <v>0</v>
      </c>
      <c r="H17" s="2">
        <v>0</v>
      </c>
      <c r="I17" s="2">
        <v>45</v>
      </c>
      <c r="J17" s="2">
        <v>270.39999999999998</v>
      </c>
      <c r="K17" s="2">
        <v>9</v>
      </c>
      <c r="L17" s="2">
        <v>30.5</v>
      </c>
      <c r="M17" s="2">
        <v>207</v>
      </c>
      <c r="N17" s="2">
        <v>1150.75</v>
      </c>
      <c r="O17" s="2">
        <v>0</v>
      </c>
      <c r="P17" s="2">
        <v>0</v>
      </c>
      <c r="Q17" s="2">
        <v>3</v>
      </c>
      <c r="R17" s="2">
        <v>4.2</v>
      </c>
      <c r="S17" s="2">
        <v>12</v>
      </c>
      <c r="T17" s="2">
        <v>36</v>
      </c>
      <c r="U17" s="2">
        <v>346</v>
      </c>
      <c r="V17" s="2">
        <v>1575.55</v>
      </c>
    </row>
    <row r="18" spans="1:22" x14ac:dyDescent="0.25">
      <c r="A18" s="2">
        <v>15</v>
      </c>
      <c r="B18" s="2" t="s">
        <v>23</v>
      </c>
      <c r="C18" s="2">
        <v>28</v>
      </c>
      <c r="D18" s="2">
        <v>78.709999999999994</v>
      </c>
      <c r="E18" s="2">
        <v>374</v>
      </c>
      <c r="F18" s="2">
        <v>2409</v>
      </c>
      <c r="G18" s="2">
        <v>0</v>
      </c>
      <c r="H18" s="2">
        <v>0</v>
      </c>
      <c r="I18" s="2">
        <v>0</v>
      </c>
      <c r="J18" s="2">
        <v>0</v>
      </c>
      <c r="K18" s="2">
        <v>46</v>
      </c>
      <c r="L18" s="2">
        <v>149</v>
      </c>
      <c r="M18" s="2">
        <v>565</v>
      </c>
      <c r="N18" s="2">
        <v>3098</v>
      </c>
      <c r="O18" s="2">
        <v>0</v>
      </c>
      <c r="P18" s="2">
        <v>0</v>
      </c>
      <c r="Q18" s="2">
        <v>0</v>
      </c>
      <c r="R18" s="2">
        <v>0</v>
      </c>
      <c r="S18" s="2">
        <v>74</v>
      </c>
      <c r="T18" s="2">
        <v>227.71</v>
      </c>
      <c r="U18" s="2">
        <v>939</v>
      </c>
      <c r="V18" s="2">
        <v>5507</v>
      </c>
    </row>
    <row r="19" spans="1:22" x14ac:dyDescent="0.25">
      <c r="A19" s="2">
        <v>16</v>
      </c>
      <c r="B19" s="2" t="s">
        <v>29</v>
      </c>
      <c r="C19" s="2">
        <v>202</v>
      </c>
      <c r="D19" s="2">
        <v>468</v>
      </c>
      <c r="E19" s="2">
        <v>3078</v>
      </c>
      <c r="F19" s="2">
        <v>8342</v>
      </c>
      <c r="G19" s="2">
        <v>10</v>
      </c>
      <c r="H19" s="2">
        <v>23</v>
      </c>
      <c r="I19" s="2">
        <v>312</v>
      </c>
      <c r="J19" s="2">
        <v>895</v>
      </c>
      <c r="K19" s="2">
        <v>171</v>
      </c>
      <c r="L19" s="2">
        <v>444</v>
      </c>
      <c r="M19" s="2">
        <v>2436</v>
      </c>
      <c r="N19" s="2">
        <v>6654</v>
      </c>
      <c r="O19" s="2">
        <v>2</v>
      </c>
      <c r="P19" s="2">
        <v>2</v>
      </c>
      <c r="Q19" s="2">
        <v>14</v>
      </c>
      <c r="R19" s="2">
        <v>16</v>
      </c>
      <c r="S19" s="2">
        <v>385</v>
      </c>
      <c r="T19" s="2">
        <v>937</v>
      </c>
      <c r="U19" s="2">
        <v>5840</v>
      </c>
      <c r="V19" s="2">
        <v>15907</v>
      </c>
    </row>
    <row r="20" spans="1:22" x14ac:dyDescent="0.25">
      <c r="A20" s="2">
        <v>17</v>
      </c>
      <c r="B20" s="2" t="s">
        <v>27</v>
      </c>
      <c r="C20" s="2">
        <v>7123</v>
      </c>
      <c r="D20" s="2">
        <v>17312.13</v>
      </c>
      <c r="E20" s="2">
        <v>60081</v>
      </c>
      <c r="F20" s="2">
        <v>132925</v>
      </c>
      <c r="G20" s="2">
        <v>643</v>
      </c>
      <c r="H20" s="2">
        <v>1901.35</v>
      </c>
      <c r="I20" s="2">
        <v>10791</v>
      </c>
      <c r="J20" s="2">
        <v>27649.73</v>
      </c>
      <c r="K20" s="2">
        <v>15846</v>
      </c>
      <c r="L20" s="2">
        <v>42432.44</v>
      </c>
      <c r="M20" s="2">
        <v>94034</v>
      </c>
      <c r="N20" s="2">
        <v>240215.56</v>
      </c>
      <c r="O20" s="2">
        <v>33</v>
      </c>
      <c r="P20" s="2">
        <v>40.450000000000003</v>
      </c>
      <c r="Q20" s="2">
        <v>81</v>
      </c>
      <c r="R20" s="2">
        <v>118.55</v>
      </c>
      <c r="S20" s="2">
        <v>23645</v>
      </c>
      <c r="T20" s="2">
        <v>61686.37</v>
      </c>
      <c r="U20" s="2">
        <v>164987</v>
      </c>
      <c r="V20" s="2">
        <v>400908.84</v>
      </c>
    </row>
    <row r="21" spans="1:22" x14ac:dyDescent="0.25">
      <c r="A21" s="2">
        <v>18</v>
      </c>
      <c r="B21" s="2" t="s">
        <v>22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">
        <v>19</v>
      </c>
      <c r="B22" s="2" t="s">
        <v>18</v>
      </c>
      <c r="C22" s="2">
        <v>36</v>
      </c>
      <c r="D22" s="2">
        <v>112</v>
      </c>
      <c r="E22" s="2">
        <v>73</v>
      </c>
      <c r="F22" s="2">
        <v>183</v>
      </c>
      <c r="G22" s="2">
        <v>12</v>
      </c>
      <c r="H22" s="2">
        <v>44</v>
      </c>
      <c r="I22" s="2">
        <v>37</v>
      </c>
      <c r="J22" s="2">
        <v>121</v>
      </c>
      <c r="K22" s="2">
        <v>37</v>
      </c>
      <c r="L22" s="2">
        <v>210</v>
      </c>
      <c r="M22" s="2">
        <v>142</v>
      </c>
      <c r="N22" s="2">
        <v>1976</v>
      </c>
      <c r="O22" s="2">
        <v>0</v>
      </c>
      <c r="P22" s="2">
        <v>0</v>
      </c>
      <c r="Q22" s="2">
        <v>0</v>
      </c>
      <c r="R22" s="2">
        <v>0</v>
      </c>
      <c r="S22" s="2">
        <v>85</v>
      </c>
      <c r="T22" s="2">
        <v>366</v>
      </c>
      <c r="U22" s="2">
        <v>252</v>
      </c>
      <c r="V22" s="2">
        <v>2280</v>
      </c>
    </row>
    <row r="23" spans="1:22" x14ac:dyDescent="0.25">
      <c r="A23" s="2">
        <v>20</v>
      </c>
      <c r="B23" s="2" t="s">
        <v>32</v>
      </c>
      <c r="C23" s="2">
        <v>4</v>
      </c>
      <c r="D23" s="2">
        <v>25</v>
      </c>
      <c r="E23" s="2">
        <v>109</v>
      </c>
      <c r="F23" s="2">
        <v>990</v>
      </c>
      <c r="G23" s="2">
        <v>2</v>
      </c>
      <c r="H23" s="2">
        <v>4</v>
      </c>
      <c r="I23" s="2">
        <v>40</v>
      </c>
      <c r="J23" s="2">
        <v>260</v>
      </c>
      <c r="K23" s="2">
        <v>28</v>
      </c>
      <c r="L23" s="2">
        <v>135</v>
      </c>
      <c r="M23" s="2">
        <v>617</v>
      </c>
      <c r="N23" s="2">
        <v>3450</v>
      </c>
      <c r="O23" s="2">
        <v>0</v>
      </c>
      <c r="P23" s="2">
        <v>0</v>
      </c>
      <c r="Q23" s="2">
        <v>0</v>
      </c>
      <c r="R23" s="2">
        <v>0</v>
      </c>
      <c r="S23" s="2">
        <v>34</v>
      </c>
      <c r="T23" s="2">
        <v>164</v>
      </c>
      <c r="U23" s="2">
        <v>766</v>
      </c>
      <c r="V23" s="2">
        <v>4700</v>
      </c>
    </row>
    <row r="24" spans="1:22" x14ac:dyDescent="0.25">
      <c r="A24" s="2">
        <v>21</v>
      </c>
      <c r="B24" s="2" t="s">
        <v>15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</row>
    <row r="25" spans="1:22" x14ac:dyDescent="0.25">
      <c r="A25" s="3" t="s">
        <v>34</v>
      </c>
      <c r="B25" s="3" t="s">
        <v>35</v>
      </c>
      <c r="C25" s="3">
        <v>8276</v>
      </c>
      <c r="D25" s="3">
        <v>20049.7</v>
      </c>
      <c r="E25" s="3">
        <v>65988</v>
      </c>
      <c r="F25" s="3">
        <v>149988.59</v>
      </c>
      <c r="G25" s="3">
        <v>701</v>
      </c>
      <c r="H25" s="3">
        <v>2024.08</v>
      </c>
      <c r="I25" s="3">
        <v>11475</v>
      </c>
      <c r="J25" s="3">
        <v>29491.98</v>
      </c>
      <c r="K25" s="3">
        <v>16935</v>
      </c>
      <c r="L25" s="3">
        <v>44828.35</v>
      </c>
      <c r="M25" s="3">
        <v>100861</v>
      </c>
      <c r="N25" s="3">
        <v>265795.43</v>
      </c>
      <c r="O25" s="3">
        <v>35</v>
      </c>
      <c r="P25" s="3">
        <v>42.45</v>
      </c>
      <c r="Q25" s="3">
        <v>98</v>
      </c>
      <c r="R25" s="3">
        <v>138.75</v>
      </c>
      <c r="S25" s="3">
        <v>25561</v>
      </c>
      <c r="T25" s="3">
        <v>65682.789999999994</v>
      </c>
      <c r="U25" s="3">
        <v>177117</v>
      </c>
      <c r="V25" s="3">
        <v>442853.73</v>
      </c>
    </row>
    <row r="26" spans="1:22" x14ac:dyDescent="0.25">
      <c r="A26" s="2">
        <v>1</v>
      </c>
      <c r="B26" s="2" t="s">
        <v>37</v>
      </c>
      <c r="C26" s="2">
        <v>35</v>
      </c>
      <c r="D26" s="2">
        <v>206.62</v>
      </c>
      <c r="E26" s="2">
        <v>114</v>
      </c>
      <c r="F26" s="2">
        <v>452.74</v>
      </c>
      <c r="G26" s="2">
        <v>2</v>
      </c>
      <c r="H26" s="2">
        <v>6.92</v>
      </c>
      <c r="I26" s="2">
        <v>2</v>
      </c>
      <c r="J26" s="2">
        <v>6.37</v>
      </c>
      <c r="K26" s="2">
        <v>29</v>
      </c>
      <c r="L26" s="2">
        <v>225.51</v>
      </c>
      <c r="M26" s="2">
        <v>47</v>
      </c>
      <c r="N26" s="2">
        <v>195.47</v>
      </c>
      <c r="O26" s="2">
        <v>0</v>
      </c>
      <c r="P26" s="2">
        <v>0</v>
      </c>
      <c r="Q26" s="2">
        <v>0</v>
      </c>
      <c r="R26" s="2">
        <v>0</v>
      </c>
      <c r="S26" s="2">
        <v>66</v>
      </c>
      <c r="T26" s="2">
        <v>439.05</v>
      </c>
      <c r="U26" s="2">
        <v>163</v>
      </c>
      <c r="V26" s="2">
        <v>654.58000000000004</v>
      </c>
    </row>
    <row r="27" spans="1:22" x14ac:dyDescent="0.25">
      <c r="A27" s="2">
        <v>2</v>
      </c>
      <c r="B27" s="2" t="s">
        <v>40</v>
      </c>
      <c r="C27" s="2">
        <v>2</v>
      </c>
      <c r="D27" s="2">
        <v>0.36</v>
      </c>
      <c r="E27" s="2">
        <v>10</v>
      </c>
      <c r="F27" s="2">
        <v>7.1</v>
      </c>
      <c r="G27" s="2">
        <v>0</v>
      </c>
      <c r="H27" s="2">
        <v>0</v>
      </c>
      <c r="I27" s="2">
        <v>1</v>
      </c>
      <c r="J27" s="2">
        <v>0.2</v>
      </c>
      <c r="K27" s="2">
        <v>2</v>
      </c>
      <c r="L27" s="2">
        <v>9.5</v>
      </c>
      <c r="M27" s="2">
        <v>11</v>
      </c>
      <c r="N27" s="2">
        <v>12.83</v>
      </c>
      <c r="O27" s="2">
        <v>0</v>
      </c>
      <c r="P27" s="2">
        <v>0</v>
      </c>
      <c r="Q27" s="2">
        <v>0</v>
      </c>
      <c r="R27" s="2">
        <v>0</v>
      </c>
      <c r="S27" s="2">
        <v>4</v>
      </c>
      <c r="T27" s="2">
        <v>9.86</v>
      </c>
      <c r="U27" s="2">
        <v>22</v>
      </c>
      <c r="V27" s="2">
        <v>20.13</v>
      </c>
    </row>
    <row r="28" spans="1:22" ht="30" x14ac:dyDescent="0.25">
      <c r="A28" s="2">
        <v>3</v>
      </c>
      <c r="B28" s="2" t="s">
        <v>44</v>
      </c>
      <c r="C28" s="2">
        <v>4514</v>
      </c>
      <c r="D28" s="2">
        <v>2833.74</v>
      </c>
      <c r="E28" s="2">
        <v>13780</v>
      </c>
      <c r="F28" s="2">
        <v>5523.14</v>
      </c>
      <c r="G28" s="2">
        <v>420</v>
      </c>
      <c r="H28" s="2">
        <v>314.85000000000002</v>
      </c>
      <c r="I28" s="2">
        <v>1478</v>
      </c>
      <c r="J28" s="2">
        <v>660.02</v>
      </c>
      <c r="K28" s="2">
        <v>3180</v>
      </c>
      <c r="L28" s="2">
        <v>1907.03</v>
      </c>
      <c r="M28" s="2">
        <v>9418</v>
      </c>
      <c r="N28" s="2">
        <v>3701.01</v>
      </c>
      <c r="O28" s="2">
        <v>0</v>
      </c>
      <c r="P28" s="2">
        <v>0</v>
      </c>
      <c r="Q28" s="2">
        <v>0</v>
      </c>
      <c r="R28" s="2">
        <v>0</v>
      </c>
      <c r="S28" s="2">
        <v>8114</v>
      </c>
      <c r="T28" s="2">
        <v>5055.62</v>
      </c>
      <c r="U28" s="2">
        <v>24676</v>
      </c>
      <c r="V28" s="2">
        <v>9884.17</v>
      </c>
    </row>
    <row r="29" spans="1:22" x14ac:dyDescent="0.25">
      <c r="A29" s="2">
        <v>4</v>
      </c>
      <c r="B29" s="2" t="s">
        <v>36</v>
      </c>
      <c r="C29" s="2">
        <v>2020</v>
      </c>
      <c r="D29" s="2">
        <v>3284.4</v>
      </c>
      <c r="E29" s="2">
        <v>3012</v>
      </c>
      <c r="F29" s="2">
        <v>3903.41</v>
      </c>
      <c r="G29" s="2">
        <v>3</v>
      </c>
      <c r="H29" s="2">
        <v>13.4</v>
      </c>
      <c r="I29" s="2">
        <v>13</v>
      </c>
      <c r="J29" s="2">
        <v>21.2</v>
      </c>
      <c r="K29" s="2">
        <v>32</v>
      </c>
      <c r="L29" s="2">
        <v>234.17</v>
      </c>
      <c r="M29" s="2">
        <v>290</v>
      </c>
      <c r="N29" s="2">
        <v>839.21</v>
      </c>
      <c r="O29" s="2">
        <v>0</v>
      </c>
      <c r="P29" s="2">
        <v>0</v>
      </c>
      <c r="Q29" s="2">
        <v>0</v>
      </c>
      <c r="R29" s="2">
        <v>0</v>
      </c>
      <c r="S29" s="2">
        <v>2055</v>
      </c>
      <c r="T29" s="2">
        <v>3531.97</v>
      </c>
      <c r="U29" s="2">
        <v>3315</v>
      </c>
      <c r="V29" s="2">
        <v>4763.82</v>
      </c>
    </row>
    <row r="30" spans="1:22" x14ac:dyDescent="0.25">
      <c r="A30" s="2">
        <v>5</v>
      </c>
      <c r="B30" s="2" t="s">
        <v>39</v>
      </c>
      <c r="C30" s="2">
        <v>0</v>
      </c>
      <c r="D30" s="2">
        <v>0</v>
      </c>
      <c r="E30" s="2">
        <v>324</v>
      </c>
      <c r="F30" s="2">
        <v>1058</v>
      </c>
      <c r="G30" s="2">
        <v>1</v>
      </c>
      <c r="H30" s="2">
        <v>1</v>
      </c>
      <c r="I30" s="2">
        <v>21</v>
      </c>
      <c r="J30" s="2">
        <v>117</v>
      </c>
      <c r="K30" s="2">
        <v>48</v>
      </c>
      <c r="L30" s="2">
        <v>536</v>
      </c>
      <c r="M30" s="2">
        <v>303</v>
      </c>
      <c r="N30" s="2">
        <v>1570</v>
      </c>
      <c r="O30" s="2">
        <v>0</v>
      </c>
      <c r="P30" s="2">
        <v>0</v>
      </c>
      <c r="Q30" s="2">
        <v>0</v>
      </c>
      <c r="R30" s="2">
        <v>0</v>
      </c>
      <c r="S30" s="2">
        <v>49</v>
      </c>
      <c r="T30" s="2">
        <v>537</v>
      </c>
      <c r="U30" s="2">
        <v>648</v>
      </c>
      <c r="V30" s="2">
        <v>2745</v>
      </c>
    </row>
    <row r="31" spans="1:22" x14ac:dyDescent="0.25">
      <c r="A31" s="2">
        <v>6</v>
      </c>
      <c r="B31" s="2" t="s">
        <v>41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</row>
    <row r="32" spans="1:22" x14ac:dyDescent="0.25">
      <c r="A32" s="2">
        <v>7</v>
      </c>
      <c r="B32" s="2" t="s">
        <v>41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</row>
    <row r="33" spans="1:22" x14ac:dyDescent="0.25">
      <c r="A33" s="2">
        <v>8</v>
      </c>
      <c r="B33" s="2" t="s">
        <v>42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</row>
    <row r="34" spans="1:22" x14ac:dyDescent="0.25">
      <c r="A34" s="2">
        <v>9</v>
      </c>
      <c r="B34" s="2" t="s">
        <v>45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">
        <v>10</v>
      </c>
      <c r="B35" s="2" t="s">
        <v>38</v>
      </c>
      <c r="C35" s="2">
        <v>120</v>
      </c>
      <c r="D35" s="2">
        <v>167.9</v>
      </c>
      <c r="E35" s="2">
        <v>237</v>
      </c>
      <c r="F35" s="2">
        <v>633.08000000000004</v>
      </c>
      <c r="G35" s="2">
        <v>3</v>
      </c>
      <c r="H35" s="2">
        <v>0.66</v>
      </c>
      <c r="I35" s="2">
        <v>17</v>
      </c>
      <c r="J35" s="2">
        <v>32.79</v>
      </c>
      <c r="K35" s="2">
        <v>20</v>
      </c>
      <c r="L35" s="2">
        <v>321.52</v>
      </c>
      <c r="M35" s="2">
        <v>141</v>
      </c>
      <c r="N35" s="2">
        <v>610.27</v>
      </c>
      <c r="O35" s="2">
        <v>0</v>
      </c>
      <c r="P35" s="2">
        <v>0</v>
      </c>
      <c r="Q35" s="2">
        <v>0</v>
      </c>
      <c r="R35" s="2">
        <v>0</v>
      </c>
      <c r="S35" s="2">
        <v>143</v>
      </c>
      <c r="T35" s="2">
        <v>490.08</v>
      </c>
      <c r="U35" s="2">
        <v>395</v>
      </c>
      <c r="V35" s="2">
        <v>1276.1400000000001</v>
      </c>
    </row>
    <row r="36" spans="1:22" x14ac:dyDescent="0.25">
      <c r="A36" s="3" t="s">
        <v>46</v>
      </c>
      <c r="B36" s="3" t="s">
        <v>35</v>
      </c>
      <c r="C36" s="3">
        <v>6691</v>
      </c>
      <c r="D36" s="3">
        <v>6493.02</v>
      </c>
      <c r="E36" s="3">
        <v>17477</v>
      </c>
      <c r="F36" s="3">
        <v>11577.47</v>
      </c>
      <c r="G36" s="3">
        <v>429</v>
      </c>
      <c r="H36" s="3">
        <v>336.83</v>
      </c>
      <c r="I36" s="3">
        <v>1532</v>
      </c>
      <c r="J36" s="3">
        <v>837.58</v>
      </c>
      <c r="K36" s="3">
        <v>3311</v>
      </c>
      <c r="L36" s="3">
        <v>3233.73</v>
      </c>
      <c r="M36" s="3">
        <v>10210</v>
      </c>
      <c r="N36" s="3">
        <v>6928.79</v>
      </c>
      <c r="O36" s="3">
        <v>0</v>
      </c>
      <c r="P36" s="3">
        <v>0</v>
      </c>
      <c r="Q36" s="3">
        <v>0</v>
      </c>
      <c r="R36" s="3">
        <v>0</v>
      </c>
      <c r="S36" s="3">
        <v>10431</v>
      </c>
      <c r="T36" s="3">
        <v>10063.58</v>
      </c>
      <c r="U36" s="3">
        <v>29219</v>
      </c>
      <c r="V36" s="3">
        <v>19343.84</v>
      </c>
    </row>
    <row r="37" spans="1:22" x14ac:dyDescent="0.25">
      <c r="A37" s="2">
        <v>1</v>
      </c>
      <c r="B37" s="2" t="s">
        <v>47</v>
      </c>
      <c r="C37" s="2">
        <v>3105</v>
      </c>
      <c r="D37" s="2">
        <v>1754.46</v>
      </c>
      <c r="E37" s="2">
        <v>4636</v>
      </c>
      <c r="F37" s="2">
        <v>2518.9299999999998</v>
      </c>
      <c r="G37" s="2">
        <v>0</v>
      </c>
      <c r="H37" s="2">
        <v>0</v>
      </c>
      <c r="I37" s="2">
        <v>0</v>
      </c>
      <c r="J37" s="2">
        <v>0</v>
      </c>
      <c r="K37" s="2">
        <v>13922</v>
      </c>
      <c r="L37" s="2">
        <v>25507.94</v>
      </c>
      <c r="M37" s="2">
        <v>37946</v>
      </c>
      <c r="N37" s="2">
        <v>63302.69</v>
      </c>
      <c r="O37" s="2">
        <v>0</v>
      </c>
      <c r="P37" s="2">
        <v>0</v>
      </c>
      <c r="Q37" s="2">
        <v>0</v>
      </c>
      <c r="R37" s="2">
        <v>0</v>
      </c>
      <c r="S37" s="2">
        <v>17027</v>
      </c>
      <c r="T37" s="2">
        <v>27262.400000000001</v>
      </c>
      <c r="U37" s="2">
        <v>42582</v>
      </c>
      <c r="V37" s="2">
        <v>65821.62</v>
      </c>
    </row>
    <row r="38" spans="1:22" x14ac:dyDescent="0.25">
      <c r="A38" s="3" t="s">
        <v>48</v>
      </c>
      <c r="B38" s="3" t="s">
        <v>35</v>
      </c>
      <c r="C38" s="3">
        <v>3105</v>
      </c>
      <c r="D38" s="3">
        <v>1754.46</v>
      </c>
      <c r="E38" s="3">
        <v>4636</v>
      </c>
      <c r="F38" s="3">
        <v>2518.9299999999998</v>
      </c>
      <c r="G38" s="3">
        <v>0</v>
      </c>
      <c r="H38" s="3">
        <v>0</v>
      </c>
      <c r="I38" s="3">
        <v>0</v>
      </c>
      <c r="J38" s="3">
        <v>0</v>
      </c>
      <c r="K38" s="3">
        <v>13922</v>
      </c>
      <c r="L38" s="3">
        <v>25507.94</v>
      </c>
      <c r="M38" s="3">
        <v>37946</v>
      </c>
      <c r="N38" s="3">
        <v>63302.69</v>
      </c>
      <c r="O38" s="3">
        <v>0</v>
      </c>
      <c r="P38" s="3">
        <v>0</v>
      </c>
      <c r="Q38" s="3">
        <v>0</v>
      </c>
      <c r="R38" s="3">
        <v>0</v>
      </c>
      <c r="S38" s="3">
        <v>17027</v>
      </c>
      <c r="T38" s="3">
        <v>27262.400000000001</v>
      </c>
      <c r="U38" s="3">
        <v>42582</v>
      </c>
      <c r="V38" s="3">
        <v>65821.62</v>
      </c>
    </row>
    <row r="39" spans="1:22" x14ac:dyDescent="0.25">
      <c r="A39" s="2">
        <v>1</v>
      </c>
      <c r="B39" s="2" t="s">
        <v>49</v>
      </c>
      <c r="C39" s="2">
        <v>12</v>
      </c>
      <c r="D39" s="2">
        <v>9.1300000000000008</v>
      </c>
      <c r="E39" s="2">
        <v>514</v>
      </c>
      <c r="F39" s="2">
        <v>121.04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7</v>
      </c>
      <c r="R39" s="2">
        <v>6.2</v>
      </c>
      <c r="S39" s="2">
        <v>12</v>
      </c>
      <c r="T39" s="2">
        <v>9.1300000000000008</v>
      </c>
      <c r="U39" s="2">
        <v>521</v>
      </c>
      <c r="V39" s="2">
        <v>127.24</v>
      </c>
    </row>
    <row r="40" spans="1:22" x14ac:dyDescent="0.25">
      <c r="A40" s="2">
        <v>2</v>
      </c>
      <c r="B40" s="2" t="s">
        <v>50</v>
      </c>
      <c r="C40" s="2">
        <v>49</v>
      </c>
      <c r="D40" s="2">
        <v>83.97</v>
      </c>
      <c r="E40" s="2">
        <v>281</v>
      </c>
      <c r="F40" s="2">
        <v>845.58</v>
      </c>
      <c r="G40" s="2">
        <v>0</v>
      </c>
      <c r="H40" s="2">
        <v>0</v>
      </c>
      <c r="I40" s="2">
        <v>0</v>
      </c>
      <c r="J40" s="2">
        <v>0</v>
      </c>
      <c r="K40" s="2">
        <v>62</v>
      </c>
      <c r="L40" s="2">
        <v>308.66000000000003</v>
      </c>
      <c r="M40" s="2">
        <v>1541</v>
      </c>
      <c r="N40" s="2">
        <v>4803.9399999999996</v>
      </c>
      <c r="O40" s="2">
        <v>0</v>
      </c>
      <c r="P40" s="2">
        <v>0</v>
      </c>
      <c r="Q40" s="2">
        <v>0</v>
      </c>
      <c r="R40" s="2">
        <v>0</v>
      </c>
      <c r="S40" s="2">
        <v>111</v>
      </c>
      <c r="T40" s="2">
        <v>392.63</v>
      </c>
      <c r="U40" s="2">
        <v>1822</v>
      </c>
      <c r="V40" s="2">
        <v>5649.52</v>
      </c>
    </row>
    <row r="41" spans="1:22" x14ac:dyDescent="0.25">
      <c r="A41" s="2">
        <v>3</v>
      </c>
      <c r="B41" s="2" t="s">
        <v>51</v>
      </c>
      <c r="C41" s="2">
        <v>447</v>
      </c>
      <c r="D41" s="2">
        <v>79320</v>
      </c>
      <c r="E41" s="2">
        <v>948</v>
      </c>
      <c r="F41" s="2">
        <v>324631</v>
      </c>
      <c r="G41" s="2">
        <v>51</v>
      </c>
      <c r="H41" s="2">
        <v>9682</v>
      </c>
      <c r="I41" s="2">
        <v>69</v>
      </c>
      <c r="J41" s="2">
        <v>26650</v>
      </c>
      <c r="K41" s="2">
        <v>491</v>
      </c>
      <c r="L41" s="2">
        <v>138700</v>
      </c>
      <c r="M41" s="2">
        <v>842</v>
      </c>
      <c r="N41" s="2">
        <v>18373</v>
      </c>
      <c r="O41" s="2">
        <v>0</v>
      </c>
      <c r="P41" s="2">
        <v>0</v>
      </c>
      <c r="Q41" s="2">
        <v>0</v>
      </c>
      <c r="R41" s="2">
        <v>0</v>
      </c>
      <c r="S41" s="2">
        <v>989</v>
      </c>
      <c r="T41" s="2">
        <v>227702</v>
      </c>
      <c r="U41" s="2">
        <v>1859</v>
      </c>
      <c r="V41" s="2">
        <v>369654</v>
      </c>
    </row>
    <row r="42" spans="1:22" x14ac:dyDescent="0.25">
      <c r="A42" s="2">
        <v>4</v>
      </c>
      <c r="B42" s="2" t="s">
        <v>52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</row>
    <row r="43" spans="1:22" x14ac:dyDescent="0.25">
      <c r="A43" s="3" t="s">
        <v>53</v>
      </c>
      <c r="B43" s="3" t="s">
        <v>35</v>
      </c>
      <c r="C43" s="3">
        <v>18580</v>
      </c>
      <c r="D43" s="3">
        <v>107710.28</v>
      </c>
      <c r="E43" s="3">
        <v>89844</v>
      </c>
      <c r="F43" s="3">
        <v>489682.61</v>
      </c>
      <c r="G43" s="3">
        <v>1181</v>
      </c>
      <c r="H43" s="3">
        <v>12042.91</v>
      </c>
      <c r="I43" s="3">
        <v>13076</v>
      </c>
      <c r="J43" s="3">
        <v>56979.56</v>
      </c>
      <c r="K43" s="3">
        <v>34721</v>
      </c>
      <c r="L43" s="3">
        <v>212578.68</v>
      </c>
      <c r="M43" s="3">
        <v>151400</v>
      </c>
      <c r="N43" s="3">
        <v>359203.85</v>
      </c>
      <c r="O43" s="3">
        <v>35</v>
      </c>
      <c r="P43" s="3">
        <v>42.45</v>
      </c>
      <c r="Q43" s="3">
        <v>105</v>
      </c>
      <c r="R43" s="3">
        <v>144.94999999999999</v>
      </c>
      <c r="S43" s="3">
        <v>54131</v>
      </c>
      <c r="T43" s="3">
        <v>331112.53000000003</v>
      </c>
      <c r="U43" s="3">
        <v>253120</v>
      </c>
      <c r="V43" s="3">
        <v>903449.95</v>
      </c>
    </row>
  </sheetData>
  <mergeCells count="2">
    <mergeCell ref="A1:V1"/>
    <mergeCell ref="A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G8" sqref="G8"/>
    </sheetView>
  </sheetViews>
  <sheetFormatPr defaultRowHeight="15" x14ac:dyDescent="0.25"/>
  <cols>
    <col min="1" max="1" width="36.5703125" bestFit="1" customWidth="1"/>
    <col min="2" max="2" width="11.140625" bestFit="1" customWidth="1"/>
    <col min="3" max="3" width="12" bestFit="1" customWidth="1"/>
    <col min="4" max="4" width="10" bestFit="1" customWidth="1"/>
    <col min="5" max="5" width="11.85546875" bestFit="1" customWidth="1"/>
    <col min="6" max="6" width="27.5703125" bestFit="1" customWidth="1"/>
    <col min="7" max="7" width="11.5703125" bestFit="1" customWidth="1"/>
  </cols>
  <sheetData>
    <row r="1" spans="1:16" x14ac:dyDescent="0.25">
      <c r="A1" s="243" t="s">
        <v>55</v>
      </c>
      <c r="B1" s="244"/>
      <c r="C1" s="244"/>
      <c r="D1" s="244"/>
      <c r="E1" s="244"/>
      <c r="F1" s="244"/>
      <c r="G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</row>
    <row r="3" spans="1:16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35</v>
      </c>
    </row>
    <row r="4" spans="1:16" x14ac:dyDescent="0.25">
      <c r="A4" s="4" t="s">
        <v>63</v>
      </c>
      <c r="B4" s="4">
        <v>198</v>
      </c>
      <c r="C4" s="4">
        <v>47</v>
      </c>
      <c r="D4" s="4">
        <v>94</v>
      </c>
      <c r="E4" s="4">
        <v>58</v>
      </c>
      <c r="F4" s="4">
        <v>4</v>
      </c>
      <c r="G4" s="4">
        <v>401</v>
      </c>
    </row>
    <row r="5" spans="1:16" ht="21" customHeight="1" x14ac:dyDescent="0.25">
      <c r="A5" s="4" t="s">
        <v>64</v>
      </c>
      <c r="B5" s="4">
        <v>1628738.64</v>
      </c>
      <c r="C5" s="4">
        <v>304378.96000000002</v>
      </c>
      <c r="D5" s="4">
        <v>185864.87</v>
      </c>
      <c r="E5" s="4">
        <v>285666.42</v>
      </c>
      <c r="F5" s="4">
        <v>0</v>
      </c>
      <c r="G5" s="4">
        <v>2404648.89</v>
      </c>
    </row>
    <row r="6" spans="1:16" ht="30.75" customHeight="1" x14ac:dyDescent="0.25">
      <c r="A6" s="4" t="s">
        <v>65</v>
      </c>
      <c r="B6" s="4">
        <v>584545.80000000005</v>
      </c>
      <c r="C6" s="4">
        <v>69401.61</v>
      </c>
      <c r="D6" s="4">
        <v>66448.179999999993</v>
      </c>
      <c r="E6" s="4">
        <v>132804.6</v>
      </c>
      <c r="F6" s="4">
        <v>61364.84</v>
      </c>
      <c r="G6" s="4">
        <f>SUM(B6:F6)</f>
        <v>914565.03</v>
      </c>
      <c r="P6" t="s">
        <v>403</v>
      </c>
    </row>
    <row r="7" spans="1:16" ht="18.75" customHeight="1" x14ac:dyDescent="0.25">
      <c r="A7" s="4" t="s">
        <v>66</v>
      </c>
      <c r="B7" s="4">
        <v>35.89</v>
      </c>
      <c r="C7" s="4">
        <v>22.8</v>
      </c>
      <c r="D7" s="4">
        <v>35.75</v>
      </c>
      <c r="E7" s="4">
        <v>46.49</v>
      </c>
      <c r="F7" s="4"/>
      <c r="G7" s="140">
        <f>G6/G5*100</f>
        <v>38.033204506625495</v>
      </c>
    </row>
    <row r="8" spans="1:16" ht="35.25" customHeight="1" x14ac:dyDescent="0.25">
      <c r="A8" s="4" t="s">
        <v>67</v>
      </c>
      <c r="B8" s="4">
        <v>225542.06</v>
      </c>
      <c r="C8" s="4">
        <v>18424.03</v>
      </c>
      <c r="D8" s="4">
        <v>39667.449999999997</v>
      </c>
      <c r="E8" s="4">
        <v>121887.55</v>
      </c>
      <c r="F8" s="4">
        <v>52762.07</v>
      </c>
      <c r="G8" s="4">
        <v>458283.16</v>
      </c>
    </row>
    <row r="9" spans="1:16" ht="24.75" customHeight="1" x14ac:dyDescent="0.25">
      <c r="A9" s="4" t="s">
        <v>68</v>
      </c>
      <c r="B9" s="4">
        <v>38.119999999999997</v>
      </c>
      <c r="C9" s="4">
        <v>26.55</v>
      </c>
      <c r="D9" s="4">
        <v>59.7</v>
      </c>
      <c r="E9" s="4">
        <v>91.78</v>
      </c>
      <c r="F9" s="4">
        <v>100</v>
      </c>
      <c r="G9" s="4">
        <v>50.12</v>
      </c>
    </row>
    <row r="10" spans="1:16" ht="19.5" customHeight="1" x14ac:dyDescent="0.25">
      <c r="A10" s="4" t="s">
        <v>69</v>
      </c>
      <c r="B10" s="4">
        <v>63146.39</v>
      </c>
      <c r="C10" s="4">
        <v>1505.29</v>
      </c>
      <c r="D10" s="4">
        <v>12025.67</v>
      </c>
      <c r="E10" s="4">
        <v>102018.59</v>
      </c>
      <c r="F10" s="4">
        <v>36869.69</v>
      </c>
      <c r="G10" s="4">
        <v>215565.62</v>
      </c>
    </row>
    <row r="11" spans="1:16" ht="21" customHeight="1" x14ac:dyDescent="0.25">
      <c r="A11" s="4" t="s">
        <v>68</v>
      </c>
      <c r="B11" s="4">
        <v>10.8</v>
      </c>
      <c r="C11" s="4">
        <v>0.49</v>
      </c>
      <c r="D11" s="4">
        <v>18.100000000000001</v>
      </c>
      <c r="E11" s="4">
        <v>76.819999999999993</v>
      </c>
      <c r="F11" s="4">
        <v>67.06</v>
      </c>
      <c r="G11" s="4">
        <v>23.56</v>
      </c>
    </row>
    <row r="12" spans="1:16" ht="26.25" customHeight="1" x14ac:dyDescent="0.25">
      <c r="A12" s="4" t="s">
        <v>70</v>
      </c>
      <c r="B12" s="4">
        <v>85975.1</v>
      </c>
      <c r="C12" s="4">
        <v>15915.97</v>
      </c>
      <c r="D12" s="4">
        <v>21741.49</v>
      </c>
      <c r="E12" s="4">
        <v>8098.31</v>
      </c>
      <c r="F12" s="4">
        <v>18605.39</v>
      </c>
      <c r="G12" s="4">
        <v>150336.26</v>
      </c>
    </row>
    <row r="13" spans="1:16" ht="24.75" customHeight="1" x14ac:dyDescent="0.25">
      <c r="A13" s="4" t="s">
        <v>68</v>
      </c>
      <c r="B13" s="4">
        <v>14.71</v>
      </c>
      <c r="C13" s="4">
        <v>22.93</v>
      </c>
      <c r="D13" s="4">
        <v>32.72</v>
      </c>
      <c r="E13" s="4">
        <v>6.1</v>
      </c>
      <c r="F13" s="4">
        <v>32.94</v>
      </c>
      <c r="G13" s="4">
        <v>16.53</v>
      </c>
    </row>
    <row r="14" spans="1:16" ht="27.75" customHeight="1" x14ac:dyDescent="0.25">
      <c r="A14" s="4" t="s">
        <v>71</v>
      </c>
      <c r="B14" s="4">
        <v>73729.11</v>
      </c>
      <c r="C14" s="4">
        <v>1002.77</v>
      </c>
      <c r="D14" s="4">
        <v>5900.29</v>
      </c>
      <c r="E14" s="4">
        <v>11770.65</v>
      </c>
      <c r="F14" s="4">
        <v>0</v>
      </c>
      <c r="G14" s="4">
        <v>92402.82</v>
      </c>
    </row>
    <row r="15" spans="1:16" ht="24.75" customHeight="1" x14ac:dyDescent="0.25">
      <c r="A15" s="4" t="s">
        <v>68</v>
      </c>
      <c r="B15" s="4">
        <v>12.61</v>
      </c>
      <c r="C15" s="4">
        <v>1.44</v>
      </c>
      <c r="D15" s="4">
        <v>8.8800000000000008</v>
      </c>
      <c r="E15" s="4">
        <v>8.86</v>
      </c>
      <c r="F15" s="4">
        <v>0</v>
      </c>
      <c r="G15" s="4">
        <v>10.1</v>
      </c>
    </row>
    <row r="16" spans="1:16" ht="27" customHeight="1" x14ac:dyDescent="0.25">
      <c r="A16" s="4" t="s">
        <v>72</v>
      </c>
      <c r="B16" s="4">
        <v>75</v>
      </c>
      <c r="C16" s="4">
        <v>97</v>
      </c>
      <c r="D16" s="4">
        <v>71</v>
      </c>
      <c r="E16" s="4">
        <v>18</v>
      </c>
      <c r="F16" s="4">
        <v>0</v>
      </c>
      <c r="G16" s="4">
        <v>68</v>
      </c>
    </row>
    <row r="17" spans="1:7" ht="29.25" customHeight="1" x14ac:dyDescent="0.25">
      <c r="A17" s="4" t="s">
        <v>73</v>
      </c>
      <c r="B17" s="4">
        <v>25</v>
      </c>
      <c r="C17" s="4">
        <v>3</v>
      </c>
      <c r="D17" s="4">
        <v>29</v>
      </c>
      <c r="E17" s="4">
        <v>82</v>
      </c>
      <c r="F17" s="4">
        <v>0</v>
      </c>
      <c r="G17" s="4">
        <v>32</v>
      </c>
    </row>
  </sheetData>
  <mergeCells count="2">
    <mergeCell ref="A1:G1"/>
    <mergeCell ref="A2:G2"/>
  </mergeCells>
  <pageMargins left="0.7" right="0.7" top="0.75" bottom="0.75" header="0.3" footer="0.3"/>
  <pageSetup scale="90"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workbookViewId="0">
      <selection activeCell="J3" sqref="J1:J1048576"/>
    </sheetView>
  </sheetViews>
  <sheetFormatPr defaultRowHeight="15" x14ac:dyDescent="0.25"/>
  <sheetData>
    <row r="1" spans="1:30" x14ac:dyDescent="0.25">
      <c r="A1" s="243" t="s">
        <v>288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</row>
    <row r="2" spans="1:30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</row>
    <row r="3" spans="1:30" ht="90" x14ac:dyDescent="0.25">
      <c r="A3" s="1" t="s">
        <v>1</v>
      </c>
      <c r="B3" s="1" t="s">
        <v>2</v>
      </c>
      <c r="C3" s="1" t="s">
        <v>289</v>
      </c>
      <c r="D3" s="1" t="s">
        <v>290</v>
      </c>
      <c r="E3" s="1" t="s">
        <v>291</v>
      </c>
      <c r="F3" s="1" t="s">
        <v>292</v>
      </c>
      <c r="G3" s="1" t="s">
        <v>293</v>
      </c>
      <c r="H3" s="1" t="s">
        <v>294</v>
      </c>
      <c r="I3" s="1" t="s">
        <v>295</v>
      </c>
      <c r="J3" s="1" t="s">
        <v>296</v>
      </c>
      <c r="K3" s="1" t="s">
        <v>297</v>
      </c>
      <c r="L3" s="1" t="s">
        <v>298</v>
      </c>
      <c r="M3" s="1" t="s">
        <v>299</v>
      </c>
      <c r="N3" s="1" t="s">
        <v>300</v>
      </c>
      <c r="O3" s="1" t="s">
        <v>301</v>
      </c>
      <c r="P3" s="1" t="s">
        <v>302</v>
      </c>
      <c r="Q3" s="1" t="s">
        <v>303</v>
      </c>
      <c r="R3" s="1" t="s">
        <v>304</v>
      </c>
      <c r="S3" s="1" t="s">
        <v>305</v>
      </c>
      <c r="T3" s="1" t="s">
        <v>306</v>
      </c>
      <c r="U3" s="1" t="s">
        <v>307</v>
      </c>
      <c r="V3" s="1" t="s">
        <v>308</v>
      </c>
      <c r="W3" s="1" t="s">
        <v>309</v>
      </c>
      <c r="X3" s="1" t="s">
        <v>310</v>
      </c>
      <c r="Y3" s="1" t="s">
        <v>311</v>
      </c>
      <c r="Z3" s="1" t="s">
        <v>312</v>
      </c>
      <c r="AA3" s="1" t="s">
        <v>313</v>
      </c>
      <c r="AB3" s="1" t="s">
        <v>314</v>
      </c>
      <c r="AC3" s="1" t="s">
        <v>315</v>
      </c>
      <c r="AD3" s="1" t="s">
        <v>316</v>
      </c>
    </row>
    <row r="4" spans="1:30" x14ac:dyDescent="0.25">
      <c r="A4" s="2">
        <v>1</v>
      </c>
      <c r="B4" s="2" t="s">
        <v>13</v>
      </c>
      <c r="C4" s="2">
        <v>0</v>
      </c>
      <c r="D4" s="2">
        <v>0</v>
      </c>
      <c r="E4" s="2">
        <v>25</v>
      </c>
      <c r="F4" s="2">
        <v>62.52</v>
      </c>
      <c r="G4" s="2">
        <v>98</v>
      </c>
      <c r="H4" s="2">
        <v>259.5</v>
      </c>
      <c r="I4" s="2">
        <v>404</v>
      </c>
      <c r="J4" s="2">
        <v>915.75</v>
      </c>
      <c r="K4" s="2">
        <v>0</v>
      </c>
      <c r="L4" s="2">
        <v>0</v>
      </c>
      <c r="M4" s="2">
        <v>3</v>
      </c>
      <c r="N4" s="2">
        <v>3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98</v>
      </c>
      <c r="AB4" s="2">
        <v>259.5</v>
      </c>
      <c r="AC4" s="2">
        <v>432</v>
      </c>
      <c r="AD4" s="2">
        <v>981.27</v>
      </c>
    </row>
    <row r="5" spans="1:30" x14ac:dyDescent="0.25">
      <c r="A5" s="2">
        <v>2</v>
      </c>
      <c r="B5" s="2" t="s">
        <v>14</v>
      </c>
      <c r="C5" s="2">
        <v>0</v>
      </c>
      <c r="D5" s="2">
        <v>0</v>
      </c>
      <c r="E5" s="2">
        <v>3</v>
      </c>
      <c r="F5" s="2">
        <v>0.94</v>
      </c>
      <c r="G5" s="2">
        <v>1</v>
      </c>
      <c r="H5" s="2">
        <v>0.5</v>
      </c>
      <c r="I5" s="2">
        <v>23</v>
      </c>
      <c r="J5" s="2">
        <v>30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2</v>
      </c>
      <c r="R5" s="2">
        <v>0.8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0.5</v>
      </c>
      <c r="AC5" s="2">
        <v>28</v>
      </c>
      <c r="AD5" s="2">
        <v>31.74</v>
      </c>
    </row>
    <row r="6" spans="1:30" x14ac:dyDescent="0.25">
      <c r="A6" s="2">
        <v>3</v>
      </c>
      <c r="B6" s="2" t="s">
        <v>16</v>
      </c>
      <c r="C6" s="2">
        <v>90</v>
      </c>
      <c r="D6" s="2">
        <v>1400</v>
      </c>
      <c r="E6" s="2">
        <v>89</v>
      </c>
      <c r="F6" s="2">
        <v>1399.5</v>
      </c>
      <c r="G6" s="2">
        <v>540</v>
      </c>
      <c r="H6" s="2">
        <v>1100</v>
      </c>
      <c r="I6" s="2">
        <v>528</v>
      </c>
      <c r="J6" s="2">
        <v>1094.69</v>
      </c>
      <c r="K6" s="2">
        <v>10</v>
      </c>
      <c r="L6" s="2">
        <v>8</v>
      </c>
      <c r="M6" s="2">
        <v>10</v>
      </c>
      <c r="N6" s="2">
        <v>7.91</v>
      </c>
      <c r="O6" s="2">
        <v>0</v>
      </c>
      <c r="P6" s="2" t="s">
        <v>403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640</v>
      </c>
      <c r="AB6" s="2">
        <v>2508</v>
      </c>
      <c r="AC6" s="2">
        <v>627</v>
      </c>
      <c r="AD6" s="2">
        <v>2502.1</v>
      </c>
    </row>
    <row r="7" spans="1:30" x14ac:dyDescent="0.25">
      <c r="A7" s="2">
        <v>4</v>
      </c>
      <c r="B7" s="2" t="s">
        <v>17</v>
      </c>
      <c r="C7" s="2">
        <v>1</v>
      </c>
      <c r="D7" s="2">
        <v>0.5</v>
      </c>
      <c r="E7" s="2">
        <v>2</v>
      </c>
      <c r="F7" s="2">
        <v>1</v>
      </c>
      <c r="G7" s="2">
        <v>7</v>
      </c>
      <c r="H7" s="2">
        <v>14.91</v>
      </c>
      <c r="I7" s="2">
        <v>20</v>
      </c>
      <c r="J7" s="2">
        <v>42.34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8</v>
      </c>
      <c r="AB7" s="2">
        <v>15.41</v>
      </c>
      <c r="AC7" s="2">
        <v>22</v>
      </c>
      <c r="AD7" s="2">
        <v>43.34</v>
      </c>
    </row>
    <row r="8" spans="1:30" x14ac:dyDescent="0.25">
      <c r="A8" s="2">
        <v>5</v>
      </c>
      <c r="B8" s="2" t="s">
        <v>33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</row>
    <row r="9" spans="1:30" x14ac:dyDescent="0.25">
      <c r="A9" s="2">
        <v>6</v>
      </c>
      <c r="B9" s="2" t="s">
        <v>19</v>
      </c>
      <c r="C9" s="2">
        <v>25</v>
      </c>
      <c r="D9" s="2">
        <v>27</v>
      </c>
      <c r="E9" s="2">
        <v>121</v>
      </c>
      <c r="F9" s="2">
        <v>237</v>
      </c>
      <c r="G9" s="2">
        <v>20</v>
      </c>
      <c r="H9" s="2">
        <v>23.5</v>
      </c>
      <c r="I9" s="2">
        <v>199</v>
      </c>
      <c r="J9" s="2">
        <v>311</v>
      </c>
      <c r="K9" s="2">
        <v>5</v>
      </c>
      <c r="L9" s="2">
        <v>9</v>
      </c>
      <c r="M9" s="2">
        <v>113</v>
      </c>
      <c r="N9" s="2">
        <v>201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50</v>
      </c>
      <c r="AB9" s="2">
        <v>59.5</v>
      </c>
      <c r="AC9" s="2">
        <v>433</v>
      </c>
      <c r="AD9" s="2">
        <v>749</v>
      </c>
    </row>
    <row r="10" spans="1:30" x14ac:dyDescent="0.25">
      <c r="A10" s="2">
        <v>7</v>
      </c>
      <c r="B10" s="2" t="s">
        <v>20</v>
      </c>
      <c r="C10" s="2">
        <v>0</v>
      </c>
      <c r="D10" s="2">
        <v>0</v>
      </c>
      <c r="E10" s="2">
        <v>2</v>
      </c>
      <c r="F10" s="2">
        <v>8.35</v>
      </c>
      <c r="G10" s="2">
        <v>0</v>
      </c>
      <c r="H10" s="2">
        <v>0</v>
      </c>
      <c r="I10" s="2">
        <v>4</v>
      </c>
      <c r="J10" s="2">
        <v>7.75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6</v>
      </c>
      <c r="AD10" s="2">
        <v>16.100000000000001</v>
      </c>
    </row>
    <row r="11" spans="1:30" x14ac:dyDescent="0.25">
      <c r="A11" s="2">
        <v>8</v>
      </c>
      <c r="B11" s="2" t="s">
        <v>21</v>
      </c>
      <c r="C11" s="2">
        <v>0</v>
      </c>
      <c r="D11" s="2">
        <v>0</v>
      </c>
      <c r="E11" s="2">
        <v>1</v>
      </c>
      <c r="F11" s="2">
        <v>1.94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1</v>
      </c>
      <c r="AD11" s="2">
        <v>1.94</v>
      </c>
    </row>
    <row r="12" spans="1:30" x14ac:dyDescent="0.25">
      <c r="A12" s="2">
        <v>9</v>
      </c>
      <c r="B12" s="2" t="s">
        <v>23</v>
      </c>
      <c r="C12" s="2">
        <v>0</v>
      </c>
      <c r="D12" s="2">
        <v>0</v>
      </c>
      <c r="E12" s="2">
        <v>0</v>
      </c>
      <c r="F12" s="2">
        <v>0</v>
      </c>
      <c r="G12" s="2">
        <v>39</v>
      </c>
      <c r="H12" s="2">
        <v>131</v>
      </c>
      <c r="I12" s="2">
        <v>439</v>
      </c>
      <c r="J12" s="2">
        <v>2760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39</v>
      </c>
      <c r="AB12" s="2">
        <v>131</v>
      </c>
      <c r="AC12" s="2">
        <v>439</v>
      </c>
      <c r="AD12" s="2">
        <v>2760</v>
      </c>
    </row>
    <row r="13" spans="1:30" x14ac:dyDescent="0.25">
      <c r="A13" s="2">
        <v>10</v>
      </c>
      <c r="B13" s="2" t="s">
        <v>24</v>
      </c>
      <c r="C13" s="2">
        <v>11</v>
      </c>
      <c r="D13" s="2">
        <v>58.41</v>
      </c>
      <c r="E13" s="2">
        <v>11</v>
      </c>
      <c r="F13" s="2">
        <v>58.41</v>
      </c>
      <c r="G13" s="2">
        <v>35</v>
      </c>
      <c r="H13" s="2">
        <v>71.12</v>
      </c>
      <c r="I13" s="2">
        <v>35</v>
      </c>
      <c r="J13" s="2">
        <v>71.12</v>
      </c>
      <c r="K13" s="2">
        <v>1</v>
      </c>
      <c r="L13" s="2">
        <v>0.46</v>
      </c>
      <c r="M13" s="2">
        <v>1</v>
      </c>
      <c r="N13" s="2">
        <v>0.46</v>
      </c>
      <c r="O13" s="2">
        <v>1</v>
      </c>
      <c r="P13" s="2">
        <v>0.45</v>
      </c>
      <c r="Q13" s="2">
        <v>1</v>
      </c>
      <c r="R13" s="2">
        <v>0.45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48</v>
      </c>
      <c r="AB13" s="2">
        <v>130.44</v>
      </c>
      <c r="AC13" s="2">
        <v>48</v>
      </c>
      <c r="AD13" s="2">
        <v>130.44</v>
      </c>
    </row>
    <row r="14" spans="1:30" x14ac:dyDescent="0.25">
      <c r="A14" s="2">
        <v>11</v>
      </c>
      <c r="B14" s="2" t="s">
        <v>25</v>
      </c>
      <c r="C14" s="2">
        <v>17</v>
      </c>
      <c r="D14" s="2">
        <v>23.2</v>
      </c>
      <c r="E14" s="2">
        <v>0</v>
      </c>
      <c r="F14" s="2">
        <v>0</v>
      </c>
      <c r="G14" s="2">
        <v>642</v>
      </c>
      <c r="H14" s="2">
        <v>1493.55</v>
      </c>
      <c r="I14" s="2">
        <v>0</v>
      </c>
      <c r="J14" s="2">
        <v>0</v>
      </c>
      <c r="K14" s="2">
        <v>5</v>
      </c>
      <c r="L14" s="2">
        <v>16.399999999999999</v>
      </c>
      <c r="M14" s="2">
        <v>0</v>
      </c>
      <c r="N14" s="2">
        <v>0</v>
      </c>
      <c r="O14" s="2">
        <v>2</v>
      </c>
      <c r="P14" s="2">
        <v>4.5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4</v>
      </c>
      <c r="X14" s="2">
        <v>22.5</v>
      </c>
      <c r="Y14" s="2">
        <v>0</v>
      </c>
      <c r="Z14" s="2">
        <v>0</v>
      </c>
      <c r="AA14" s="2">
        <v>688.5</v>
      </c>
      <c r="AB14" s="2">
        <v>1560.15</v>
      </c>
      <c r="AC14" s="2">
        <v>0</v>
      </c>
      <c r="AD14" s="2">
        <v>0</v>
      </c>
    </row>
    <row r="15" spans="1:30" x14ac:dyDescent="0.25">
      <c r="A15" s="2">
        <v>12</v>
      </c>
      <c r="B15" s="2" t="s">
        <v>26</v>
      </c>
      <c r="C15" s="2">
        <v>2</v>
      </c>
      <c r="D15" s="2">
        <v>6.18</v>
      </c>
      <c r="E15" s="2" t="s">
        <v>317</v>
      </c>
      <c r="F15" s="2">
        <v>9.1</v>
      </c>
      <c r="G15" s="2">
        <v>29</v>
      </c>
      <c r="H15" s="2">
        <v>39.6</v>
      </c>
      <c r="I15" s="2">
        <v>36</v>
      </c>
      <c r="J15" s="2">
        <v>80.06</v>
      </c>
      <c r="K15" s="2">
        <v>1</v>
      </c>
      <c r="L15" s="2">
        <v>0.39</v>
      </c>
      <c r="M15" s="2">
        <v>2</v>
      </c>
      <c r="N15" s="2">
        <v>1.46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32</v>
      </c>
      <c r="AB15" s="2">
        <v>46.17</v>
      </c>
      <c r="AC15" s="2">
        <v>43</v>
      </c>
      <c r="AD15" s="2">
        <v>90.62</v>
      </c>
    </row>
    <row r="16" spans="1:30" x14ac:dyDescent="0.25">
      <c r="A16" s="2">
        <v>13</v>
      </c>
      <c r="B16" s="2" t="s">
        <v>27</v>
      </c>
      <c r="C16" s="2">
        <v>518</v>
      </c>
      <c r="D16" s="2">
        <v>2646.77</v>
      </c>
      <c r="E16" s="2">
        <v>2090</v>
      </c>
      <c r="F16" s="2">
        <v>18961.52</v>
      </c>
      <c r="G16" s="2">
        <v>9048</v>
      </c>
      <c r="H16" s="2">
        <v>47319.839999999997</v>
      </c>
      <c r="I16" s="2">
        <v>68272</v>
      </c>
      <c r="J16" s="2">
        <v>176183.9</v>
      </c>
      <c r="K16" s="2">
        <v>262</v>
      </c>
      <c r="L16" s="2">
        <v>2073.65</v>
      </c>
      <c r="M16" s="2">
        <v>5680</v>
      </c>
      <c r="N16" s="2">
        <v>14581.5</v>
      </c>
      <c r="O16" s="2">
        <v>98</v>
      </c>
      <c r="P16" s="2">
        <v>627.53</v>
      </c>
      <c r="Q16" s="2">
        <v>1468</v>
      </c>
      <c r="R16" s="2">
        <v>3728.47</v>
      </c>
      <c r="S16" s="2">
        <v>0</v>
      </c>
      <c r="T16" s="2">
        <v>0</v>
      </c>
      <c r="U16" s="2">
        <v>0</v>
      </c>
      <c r="V16" s="2">
        <v>0</v>
      </c>
      <c r="W16" s="2">
        <v>13</v>
      </c>
      <c r="X16" s="2">
        <v>36.25</v>
      </c>
      <c r="Y16" s="2">
        <v>31</v>
      </c>
      <c r="Z16" s="2">
        <v>166.11</v>
      </c>
      <c r="AA16" s="2">
        <v>9962.25</v>
      </c>
      <c r="AB16" s="2">
        <v>52704.04</v>
      </c>
      <c r="AC16" s="2">
        <v>77541</v>
      </c>
      <c r="AD16" s="2">
        <v>213621.5</v>
      </c>
    </row>
    <row r="17" spans="1:30" x14ac:dyDescent="0.25">
      <c r="A17" s="2">
        <v>14</v>
      </c>
      <c r="B17" s="2" t="s">
        <v>28</v>
      </c>
      <c r="C17" s="2">
        <v>0</v>
      </c>
      <c r="D17" s="2">
        <v>0</v>
      </c>
      <c r="E17" s="2">
        <v>38</v>
      </c>
      <c r="F17" s="2">
        <v>44.61</v>
      </c>
      <c r="G17" s="2">
        <v>55</v>
      </c>
      <c r="H17" s="2">
        <v>531.97</v>
      </c>
      <c r="I17" s="2">
        <v>691</v>
      </c>
      <c r="J17" s="2">
        <v>1281.4000000000001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55</v>
      </c>
      <c r="AB17" s="2">
        <v>531.97</v>
      </c>
      <c r="AC17" s="2">
        <v>729</v>
      </c>
      <c r="AD17" s="2">
        <v>1326.01</v>
      </c>
    </row>
    <row r="18" spans="1:30" x14ac:dyDescent="0.25">
      <c r="A18" s="2">
        <v>15</v>
      </c>
      <c r="B18" s="2" t="s">
        <v>29</v>
      </c>
      <c r="C18" s="2">
        <v>202</v>
      </c>
      <c r="D18" s="2">
        <v>468</v>
      </c>
      <c r="E18" s="2">
        <v>3078</v>
      </c>
      <c r="F18" s="2">
        <v>8342</v>
      </c>
      <c r="G18" s="2">
        <v>108</v>
      </c>
      <c r="H18" s="2">
        <v>282</v>
      </c>
      <c r="I18" s="2">
        <v>1830</v>
      </c>
      <c r="J18" s="2">
        <v>4912</v>
      </c>
      <c r="K18" s="2">
        <v>14</v>
      </c>
      <c r="L18" s="2">
        <v>16</v>
      </c>
      <c r="M18" s="2">
        <v>251</v>
      </c>
      <c r="N18" s="2">
        <v>650</v>
      </c>
      <c r="O18" s="2">
        <v>2</v>
      </c>
      <c r="P18" s="2">
        <v>2</v>
      </c>
      <c r="Q18" s="2">
        <v>14</v>
      </c>
      <c r="R18" s="2">
        <v>16</v>
      </c>
      <c r="S18" s="2">
        <v>0</v>
      </c>
      <c r="T18" s="2">
        <v>0</v>
      </c>
      <c r="U18" s="2">
        <v>0</v>
      </c>
      <c r="V18" s="2">
        <v>0</v>
      </c>
      <c r="W18" s="2">
        <v>1</v>
      </c>
      <c r="X18" s="2">
        <v>3</v>
      </c>
      <c r="Y18" s="2">
        <v>9</v>
      </c>
      <c r="Z18" s="2">
        <v>15</v>
      </c>
      <c r="AA18" s="2">
        <v>329</v>
      </c>
      <c r="AB18" s="2">
        <v>771</v>
      </c>
      <c r="AC18" s="2">
        <v>5182</v>
      </c>
      <c r="AD18" s="2">
        <v>13935</v>
      </c>
    </row>
    <row r="19" spans="1:30" x14ac:dyDescent="0.25">
      <c r="A19" s="2">
        <v>16</v>
      </c>
      <c r="B19" s="2" t="s">
        <v>30</v>
      </c>
      <c r="C19" s="2">
        <v>1</v>
      </c>
      <c r="D19" s="2">
        <v>0.56999999999999995</v>
      </c>
      <c r="E19" s="2">
        <v>26</v>
      </c>
      <c r="F19" s="2">
        <v>52.12</v>
      </c>
      <c r="G19" s="2">
        <v>4</v>
      </c>
      <c r="H19" s="2">
        <v>44.31</v>
      </c>
      <c r="I19" s="2">
        <v>26</v>
      </c>
      <c r="J19" s="2">
        <v>120.78</v>
      </c>
      <c r="K19" s="2">
        <v>0</v>
      </c>
      <c r="L19" s="2">
        <v>0</v>
      </c>
      <c r="M19" s="2">
        <v>11</v>
      </c>
      <c r="N19" s="2">
        <v>29.7</v>
      </c>
      <c r="O19" s="2">
        <v>0</v>
      </c>
      <c r="P19" s="2">
        <v>0</v>
      </c>
      <c r="Q19" s="2">
        <v>1</v>
      </c>
      <c r="R19" s="2">
        <v>0.04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5</v>
      </c>
      <c r="AB19" s="2">
        <v>44.88</v>
      </c>
      <c r="AC19" s="2">
        <v>64</v>
      </c>
      <c r="AD19" s="2">
        <v>202.64</v>
      </c>
    </row>
    <row r="20" spans="1:30" x14ac:dyDescent="0.25">
      <c r="A20" s="2">
        <v>17</v>
      </c>
      <c r="B20" s="2" t="s">
        <v>31</v>
      </c>
      <c r="C20" s="2">
        <v>2</v>
      </c>
      <c r="D20" s="2">
        <v>6.94</v>
      </c>
      <c r="E20" s="2">
        <v>2</v>
      </c>
      <c r="F20" s="2">
        <v>6.94</v>
      </c>
      <c r="G20" s="2">
        <v>683</v>
      </c>
      <c r="H20" s="2">
        <v>2619.13</v>
      </c>
      <c r="I20" s="2">
        <v>683</v>
      </c>
      <c r="J20" s="2">
        <v>2619.13</v>
      </c>
      <c r="K20" s="2">
        <v>13</v>
      </c>
      <c r="L20" s="2">
        <v>32.99</v>
      </c>
      <c r="M20" s="2">
        <v>13</v>
      </c>
      <c r="N20" s="2">
        <v>32.99</v>
      </c>
      <c r="O20" s="2">
        <v>7</v>
      </c>
      <c r="P20" s="2">
        <v>9.5</v>
      </c>
      <c r="Q20" s="2">
        <v>7</v>
      </c>
      <c r="R20" s="2">
        <v>9.5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705</v>
      </c>
      <c r="AB20" s="2">
        <v>2668.56</v>
      </c>
      <c r="AC20" s="2">
        <v>705</v>
      </c>
      <c r="AD20" s="2">
        <v>2668.56</v>
      </c>
    </row>
    <row r="21" spans="1:30" x14ac:dyDescent="0.25">
      <c r="A21" s="2">
        <v>18</v>
      </c>
      <c r="B21" s="2" t="s">
        <v>32</v>
      </c>
      <c r="C21" s="2">
        <v>2</v>
      </c>
      <c r="D21" s="2">
        <v>4.46</v>
      </c>
      <c r="E21" s="2">
        <v>30</v>
      </c>
      <c r="F21" s="2">
        <v>155</v>
      </c>
      <c r="G21" s="2">
        <v>42</v>
      </c>
      <c r="H21" s="2">
        <v>255.04</v>
      </c>
      <c r="I21" s="2">
        <v>605</v>
      </c>
      <c r="J21" s="2">
        <v>3260</v>
      </c>
      <c r="K21" s="2">
        <v>31</v>
      </c>
      <c r="L21" s="2">
        <v>126.36</v>
      </c>
      <c r="M21" s="2">
        <v>8</v>
      </c>
      <c r="N21" s="2">
        <v>34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75</v>
      </c>
      <c r="AB21" s="2">
        <v>385.86</v>
      </c>
      <c r="AC21" s="2">
        <v>643</v>
      </c>
      <c r="AD21" s="2">
        <v>3449</v>
      </c>
    </row>
    <row r="22" spans="1:30" x14ac:dyDescent="0.25">
      <c r="A22" s="3" t="s">
        <v>34</v>
      </c>
      <c r="B22" s="3" t="s">
        <v>35</v>
      </c>
      <c r="C22" s="3">
        <v>871</v>
      </c>
      <c r="D22" s="3">
        <v>4642.03</v>
      </c>
      <c r="E22" s="3">
        <v>5523</v>
      </c>
      <c r="F22" s="3">
        <v>29340.95</v>
      </c>
      <c r="G22" s="3">
        <v>11351</v>
      </c>
      <c r="H22" s="3">
        <v>54185.97</v>
      </c>
      <c r="I22" s="3">
        <v>73795</v>
      </c>
      <c r="J22" s="3">
        <v>193689.92</v>
      </c>
      <c r="K22" s="3">
        <v>342</v>
      </c>
      <c r="L22" s="3">
        <v>2283.25</v>
      </c>
      <c r="M22" s="3">
        <v>6092</v>
      </c>
      <c r="N22" s="3">
        <v>15542.02</v>
      </c>
      <c r="O22" s="3">
        <v>110</v>
      </c>
      <c r="P22" s="3">
        <v>643.98</v>
      </c>
      <c r="Q22" s="3">
        <v>1493</v>
      </c>
      <c r="R22" s="3">
        <v>3755.26</v>
      </c>
      <c r="S22" s="3">
        <v>0</v>
      </c>
      <c r="T22" s="3">
        <v>0</v>
      </c>
      <c r="U22" s="3">
        <v>0</v>
      </c>
      <c r="V22" s="3">
        <v>0</v>
      </c>
      <c r="W22" s="3">
        <v>18</v>
      </c>
      <c r="X22" s="3">
        <v>61.75</v>
      </c>
      <c r="Y22" s="3">
        <v>40</v>
      </c>
      <c r="Z22" s="3">
        <v>181.11</v>
      </c>
      <c r="AA22" s="3">
        <v>12735.75</v>
      </c>
      <c r="AB22" s="3">
        <v>61816.98</v>
      </c>
      <c r="AC22" s="3">
        <v>86943</v>
      </c>
      <c r="AD22" s="3">
        <v>242509.26</v>
      </c>
    </row>
    <row r="23" spans="1:30" x14ac:dyDescent="0.25">
      <c r="A23" s="2">
        <v>1</v>
      </c>
      <c r="B23" s="2" t="s">
        <v>40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</row>
    <row r="24" spans="1:30" ht="30" x14ac:dyDescent="0.25">
      <c r="A24" s="2">
        <v>2</v>
      </c>
      <c r="B24" s="2" t="s">
        <v>44</v>
      </c>
      <c r="C24" s="2">
        <v>79</v>
      </c>
      <c r="D24" s="2">
        <v>58.6</v>
      </c>
      <c r="E24" s="2">
        <v>290</v>
      </c>
      <c r="F24" s="2">
        <v>130.85</v>
      </c>
      <c r="G24" s="2">
        <v>3208</v>
      </c>
      <c r="H24" s="2">
        <v>2033.93</v>
      </c>
      <c r="I24" s="2">
        <v>9882</v>
      </c>
      <c r="J24" s="2">
        <v>3952.04</v>
      </c>
      <c r="K24" s="2">
        <v>6</v>
      </c>
      <c r="L24" s="2">
        <v>3.25</v>
      </c>
      <c r="M24" s="2">
        <v>18</v>
      </c>
      <c r="N24" s="2">
        <v>4.99</v>
      </c>
      <c r="O24" s="2">
        <v>8</v>
      </c>
      <c r="P24" s="2">
        <v>6.2</v>
      </c>
      <c r="Q24" s="2">
        <v>47</v>
      </c>
      <c r="R24" s="2">
        <v>20.67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6</v>
      </c>
      <c r="Z24" s="2">
        <v>2.14</v>
      </c>
      <c r="AA24" s="2">
        <v>3301</v>
      </c>
      <c r="AB24" s="2">
        <v>2101.98</v>
      </c>
      <c r="AC24" s="2">
        <v>10243</v>
      </c>
      <c r="AD24" s="2">
        <v>4110.6899999999996</v>
      </c>
    </row>
    <row r="25" spans="1:30" x14ac:dyDescent="0.25">
      <c r="A25" s="2">
        <v>3</v>
      </c>
      <c r="B25" s="2" t="s">
        <v>37</v>
      </c>
      <c r="C25" s="2">
        <v>9</v>
      </c>
      <c r="D25" s="2">
        <v>10.09</v>
      </c>
      <c r="E25" s="2">
        <v>3</v>
      </c>
      <c r="F25" s="2">
        <v>9.7200000000000006</v>
      </c>
      <c r="G25" s="2">
        <v>50</v>
      </c>
      <c r="H25" s="2">
        <v>377.38</v>
      </c>
      <c r="I25" s="2">
        <v>62</v>
      </c>
      <c r="J25" s="2">
        <v>314.06</v>
      </c>
      <c r="K25" s="2">
        <v>1</v>
      </c>
      <c r="L25" s="2">
        <v>0.1</v>
      </c>
      <c r="M25" s="2">
        <v>3</v>
      </c>
      <c r="N25" s="2">
        <v>24.83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60</v>
      </c>
      <c r="AB25" s="2">
        <v>387.57</v>
      </c>
      <c r="AC25" s="2">
        <v>68</v>
      </c>
      <c r="AD25" s="2">
        <v>348.61</v>
      </c>
    </row>
    <row r="26" spans="1:30" x14ac:dyDescent="0.25">
      <c r="A26" s="2">
        <v>4</v>
      </c>
      <c r="B26" s="2" t="s">
        <v>36</v>
      </c>
      <c r="C26" s="2">
        <v>40</v>
      </c>
      <c r="D26" s="2">
        <v>27.23</v>
      </c>
      <c r="E26" s="2">
        <v>64</v>
      </c>
      <c r="F26" s="2">
        <v>127.47</v>
      </c>
      <c r="G26" s="2">
        <v>0</v>
      </c>
      <c r="H26" s="2">
        <v>0</v>
      </c>
      <c r="I26" s="2">
        <v>0</v>
      </c>
      <c r="J26" s="2">
        <v>0</v>
      </c>
      <c r="K26" s="2">
        <v>4</v>
      </c>
      <c r="L26" s="2">
        <v>1.27</v>
      </c>
      <c r="M26" s="2">
        <v>2</v>
      </c>
      <c r="N26" s="2">
        <v>2.37</v>
      </c>
      <c r="O26" s="2">
        <v>0</v>
      </c>
      <c r="P26" s="2">
        <v>0</v>
      </c>
      <c r="Q26" s="2">
        <v>3</v>
      </c>
      <c r="R26" s="2">
        <v>3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44</v>
      </c>
      <c r="AB26" s="2">
        <v>28.5</v>
      </c>
      <c r="AC26" s="2">
        <v>69</v>
      </c>
      <c r="AD26" s="2">
        <v>132.84</v>
      </c>
    </row>
    <row r="27" spans="1:30" x14ac:dyDescent="0.25">
      <c r="A27" s="2">
        <v>5</v>
      </c>
      <c r="B27" s="2" t="s">
        <v>38</v>
      </c>
      <c r="C27" s="2">
        <v>1</v>
      </c>
      <c r="D27" s="2">
        <v>0.6</v>
      </c>
      <c r="E27" s="2">
        <v>4</v>
      </c>
      <c r="F27" s="2">
        <v>4.47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0.28999999999999998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0.6</v>
      </c>
      <c r="AC27" s="2">
        <v>5</v>
      </c>
      <c r="AD27" s="2">
        <v>4.76</v>
      </c>
    </row>
    <row r="28" spans="1:30" x14ac:dyDescent="0.25">
      <c r="A28" s="2">
        <v>6</v>
      </c>
      <c r="B28" s="2" t="s">
        <v>45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</row>
    <row r="29" spans="1:30" x14ac:dyDescent="0.25">
      <c r="A29" s="2">
        <v>7</v>
      </c>
      <c r="B29" s="2" t="s">
        <v>39</v>
      </c>
      <c r="C29" s="2">
        <v>1</v>
      </c>
      <c r="D29" s="2">
        <v>5</v>
      </c>
      <c r="E29" s="2">
        <v>7</v>
      </c>
      <c r="F29" s="2">
        <v>50</v>
      </c>
      <c r="G29" s="2">
        <v>46</v>
      </c>
      <c r="H29" s="2">
        <v>542</v>
      </c>
      <c r="I29" s="2">
        <v>303</v>
      </c>
      <c r="J29" s="2">
        <v>1617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47</v>
      </c>
      <c r="AB29" s="2">
        <v>547</v>
      </c>
      <c r="AC29" s="2">
        <v>310</v>
      </c>
      <c r="AD29" s="2">
        <v>1667</v>
      </c>
    </row>
    <row r="30" spans="1:30" x14ac:dyDescent="0.25">
      <c r="A30" s="2">
        <v>8</v>
      </c>
      <c r="B30" s="2" t="s">
        <v>42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</row>
    <row r="31" spans="1:30" x14ac:dyDescent="0.25">
      <c r="A31" s="2">
        <v>9</v>
      </c>
      <c r="B31" s="2" t="s">
        <v>41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</row>
    <row r="32" spans="1:30" x14ac:dyDescent="0.25">
      <c r="A32" s="3" t="s">
        <v>46</v>
      </c>
      <c r="B32" s="3" t="s">
        <v>35</v>
      </c>
      <c r="C32" s="3">
        <v>130</v>
      </c>
      <c r="D32" s="3">
        <v>101.52</v>
      </c>
      <c r="E32" s="3">
        <v>368</v>
      </c>
      <c r="F32" s="3">
        <v>322.51</v>
      </c>
      <c r="G32" s="3">
        <v>3304</v>
      </c>
      <c r="H32" s="3">
        <v>2953.31</v>
      </c>
      <c r="I32" s="3">
        <v>10247</v>
      </c>
      <c r="J32" s="3">
        <v>5883.1</v>
      </c>
      <c r="K32" s="3">
        <v>11</v>
      </c>
      <c r="L32" s="3">
        <v>4.62</v>
      </c>
      <c r="M32" s="3">
        <v>24</v>
      </c>
      <c r="N32" s="3">
        <v>32.479999999999997</v>
      </c>
      <c r="O32" s="3">
        <v>8</v>
      </c>
      <c r="P32" s="3">
        <v>6.2</v>
      </c>
      <c r="Q32" s="3">
        <v>50</v>
      </c>
      <c r="R32" s="3">
        <v>23.67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6</v>
      </c>
      <c r="Z32" s="3">
        <v>2.14</v>
      </c>
      <c r="AA32" s="3">
        <v>3453</v>
      </c>
      <c r="AB32" s="3">
        <v>3065.65</v>
      </c>
      <c r="AC32" s="3">
        <v>10695</v>
      </c>
      <c r="AD32" s="3">
        <v>6263.9</v>
      </c>
    </row>
    <row r="33" spans="1:30" x14ac:dyDescent="0.25">
      <c r="A33" s="2">
        <v>1</v>
      </c>
      <c r="B33" s="2" t="s">
        <v>47</v>
      </c>
      <c r="C33" s="2">
        <v>0</v>
      </c>
      <c r="D33" s="2">
        <v>0</v>
      </c>
      <c r="E33" s="2">
        <v>0</v>
      </c>
      <c r="F33" s="2">
        <v>0</v>
      </c>
      <c r="G33" s="2">
        <v>7190</v>
      </c>
      <c r="H33" s="2">
        <v>9930.91</v>
      </c>
      <c r="I33" s="2">
        <v>42582</v>
      </c>
      <c r="J33" s="2">
        <v>65821.62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7190</v>
      </c>
      <c r="AB33" s="2">
        <v>9930.91</v>
      </c>
      <c r="AC33" s="2">
        <v>42582</v>
      </c>
      <c r="AD33" s="2">
        <v>65821.62</v>
      </c>
    </row>
    <row r="34" spans="1:30" x14ac:dyDescent="0.25">
      <c r="A34" s="3" t="s">
        <v>48</v>
      </c>
      <c r="B34" s="3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7190</v>
      </c>
      <c r="H34" s="3">
        <v>9930.91</v>
      </c>
      <c r="I34" s="3">
        <v>42582</v>
      </c>
      <c r="J34" s="3">
        <v>65821.62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7190</v>
      </c>
      <c r="AB34" s="3">
        <v>9930.91</v>
      </c>
      <c r="AC34" s="3">
        <v>42582</v>
      </c>
      <c r="AD34" s="3">
        <v>65821.62</v>
      </c>
    </row>
    <row r="35" spans="1:30" x14ac:dyDescent="0.25">
      <c r="A35" s="2">
        <v>1</v>
      </c>
      <c r="B35" s="2" t="s">
        <v>50</v>
      </c>
      <c r="C35" s="2">
        <v>0</v>
      </c>
      <c r="D35" s="2">
        <v>0</v>
      </c>
      <c r="E35" s="2">
        <v>0</v>
      </c>
      <c r="F35" s="2">
        <v>0</v>
      </c>
      <c r="G35" s="2">
        <v>125</v>
      </c>
      <c r="H35" s="2">
        <v>401.55</v>
      </c>
      <c r="I35" s="2">
        <v>1411</v>
      </c>
      <c r="J35" s="2">
        <v>4042.1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125</v>
      </c>
      <c r="AB35" s="2">
        <v>401.55</v>
      </c>
      <c r="AC35" s="2">
        <v>1411</v>
      </c>
      <c r="AD35" s="2">
        <v>4042.1</v>
      </c>
    </row>
    <row r="36" spans="1:30" x14ac:dyDescent="0.25">
      <c r="A36" s="2">
        <v>2</v>
      </c>
      <c r="B36" s="2" t="s">
        <v>49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</row>
    <row r="37" spans="1:30" x14ac:dyDescent="0.25">
      <c r="A37" s="2">
        <v>3</v>
      </c>
      <c r="B37" s="2" t="s">
        <v>51</v>
      </c>
      <c r="C37" s="2">
        <v>0</v>
      </c>
      <c r="D37" s="2">
        <v>0</v>
      </c>
      <c r="E37" s="2">
        <v>19</v>
      </c>
      <c r="F37" s="2">
        <v>59</v>
      </c>
      <c r="G37" s="2">
        <v>75</v>
      </c>
      <c r="H37" s="2">
        <v>367.35</v>
      </c>
      <c r="I37" s="2">
        <v>1356</v>
      </c>
      <c r="J37" s="2">
        <v>2987.79</v>
      </c>
      <c r="K37" s="2">
        <v>4</v>
      </c>
      <c r="L37" s="2">
        <v>20</v>
      </c>
      <c r="M37" s="2">
        <v>69</v>
      </c>
      <c r="N37" s="2">
        <v>31.9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79</v>
      </c>
      <c r="AB37" s="2">
        <v>387.35</v>
      </c>
      <c r="AC37" s="2">
        <v>1444</v>
      </c>
      <c r="AD37" s="2">
        <v>3078.69</v>
      </c>
    </row>
    <row r="38" spans="1:30" x14ac:dyDescent="0.25">
      <c r="A38" s="2">
        <v>4</v>
      </c>
      <c r="B38" s="2" t="s">
        <v>52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</row>
    <row r="39" spans="1:30" x14ac:dyDescent="0.25">
      <c r="A39" s="3" t="s">
        <v>53</v>
      </c>
      <c r="B39" s="3" t="s">
        <v>35</v>
      </c>
      <c r="C39" s="3">
        <v>1001</v>
      </c>
      <c r="D39" s="3">
        <v>4743.55</v>
      </c>
      <c r="E39" s="3">
        <v>5910</v>
      </c>
      <c r="F39" s="3">
        <v>29722.46</v>
      </c>
      <c r="G39" s="3">
        <v>22045</v>
      </c>
      <c r="H39" s="3">
        <v>67839.09</v>
      </c>
      <c r="I39" s="3">
        <v>129391</v>
      </c>
      <c r="J39" s="3">
        <v>272424.53000000003</v>
      </c>
      <c r="K39" s="3">
        <v>357</v>
      </c>
      <c r="L39" s="3">
        <v>2307.87</v>
      </c>
      <c r="M39" s="3">
        <v>6185</v>
      </c>
      <c r="N39" s="3">
        <v>15606.4</v>
      </c>
      <c r="O39" s="3">
        <v>118</v>
      </c>
      <c r="P39" s="3">
        <v>650.17999999999995</v>
      </c>
      <c r="Q39" s="3">
        <v>1543</v>
      </c>
      <c r="R39" s="3">
        <v>3778.93</v>
      </c>
      <c r="S39" s="3">
        <v>0</v>
      </c>
      <c r="T39" s="3">
        <v>0</v>
      </c>
      <c r="U39" s="3">
        <v>0</v>
      </c>
      <c r="V39" s="3">
        <v>0</v>
      </c>
      <c r="W39" s="3">
        <v>18</v>
      </c>
      <c r="X39" s="3">
        <v>61.75</v>
      </c>
      <c r="Y39" s="3">
        <v>46</v>
      </c>
      <c r="Z39" s="3">
        <v>183.25</v>
      </c>
      <c r="AA39" s="3">
        <v>23582.75</v>
      </c>
      <c r="AB39" s="3">
        <v>75602.44</v>
      </c>
      <c r="AC39" s="3">
        <v>143075</v>
      </c>
      <c r="AD39" s="3">
        <v>321715.57</v>
      </c>
    </row>
  </sheetData>
  <mergeCells count="2">
    <mergeCell ref="A1:AD1"/>
    <mergeCell ref="A2:AD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M15" sqref="M15"/>
    </sheetView>
  </sheetViews>
  <sheetFormatPr defaultRowHeight="15" x14ac:dyDescent="0.25"/>
  <cols>
    <col min="2" max="2" width="10.5703125" customWidth="1"/>
    <col min="4" max="4" width="10.7109375" customWidth="1"/>
    <col min="5" max="5" width="11" customWidth="1"/>
    <col min="6" max="7" width="10.7109375" customWidth="1"/>
    <col min="9" max="9" width="11.42578125" customWidth="1"/>
  </cols>
  <sheetData>
    <row r="1" spans="1:16" x14ac:dyDescent="0.25">
      <c r="A1" s="243" t="s">
        <v>318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6" x14ac:dyDescent="0.25">
      <c r="A2" s="243" t="s">
        <v>196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6" ht="45" x14ac:dyDescent="0.25">
      <c r="A3" s="1" t="s">
        <v>1</v>
      </c>
      <c r="B3" s="1" t="s">
        <v>2</v>
      </c>
      <c r="C3" s="1" t="s">
        <v>319</v>
      </c>
      <c r="D3" s="1" t="s">
        <v>320</v>
      </c>
      <c r="E3" s="1" t="s">
        <v>133</v>
      </c>
      <c r="F3" s="1" t="s">
        <v>321</v>
      </c>
      <c r="G3" s="1" t="s">
        <v>135</v>
      </c>
      <c r="H3" s="1" t="s">
        <v>322</v>
      </c>
      <c r="I3" s="1" t="s">
        <v>323</v>
      </c>
      <c r="J3" s="1" t="s">
        <v>324</v>
      </c>
      <c r="K3" s="1" t="s">
        <v>325</v>
      </c>
    </row>
    <row r="4" spans="1:16" x14ac:dyDescent="0.25">
      <c r="A4" s="4">
        <v>1</v>
      </c>
      <c r="B4" s="4" t="s">
        <v>13</v>
      </c>
      <c r="C4" s="4">
        <v>11</v>
      </c>
      <c r="D4" s="4">
        <v>0</v>
      </c>
      <c r="E4" s="4">
        <v>0</v>
      </c>
      <c r="F4" s="4">
        <v>0</v>
      </c>
      <c r="G4" s="4">
        <v>0</v>
      </c>
      <c r="H4" s="4">
        <v>13</v>
      </c>
      <c r="I4" s="4">
        <v>20.73</v>
      </c>
      <c r="J4" s="4">
        <v>1</v>
      </c>
      <c r="K4" s="4">
        <v>2.59</v>
      </c>
    </row>
    <row r="5" spans="1:16" x14ac:dyDescent="0.25">
      <c r="A5" s="4">
        <v>2</v>
      </c>
      <c r="B5" s="4" t="s">
        <v>14</v>
      </c>
      <c r="C5" s="4">
        <v>6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</row>
    <row r="6" spans="1:16" x14ac:dyDescent="0.25">
      <c r="A6" s="4">
        <v>3</v>
      </c>
      <c r="B6" s="4" t="s">
        <v>15</v>
      </c>
      <c r="C6" s="4">
        <v>13</v>
      </c>
      <c r="D6" s="4">
        <v>3</v>
      </c>
      <c r="E6" s="4">
        <v>2.36</v>
      </c>
      <c r="F6" s="4">
        <v>3</v>
      </c>
      <c r="G6" s="4">
        <v>2.36</v>
      </c>
      <c r="H6" s="4">
        <v>28</v>
      </c>
      <c r="I6" s="4">
        <v>79.099999999999994</v>
      </c>
      <c r="J6" s="4">
        <v>0</v>
      </c>
      <c r="K6" s="4">
        <v>0</v>
      </c>
      <c r="P6" t="s">
        <v>403</v>
      </c>
    </row>
    <row r="7" spans="1:16" x14ac:dyDescent="0.25">
      <c r="A7" s="4">
        <v>4</v>
      </c>
      <c r="B7" s="4" t="s">
        <v>16</v>
      </c>
      <c r="C7" s="4">
        <v>11</v>
      </c>
      <c r="D7" s="4">
        <v>14</v>
      </c>
      <c r="E7" s="4">
        <v>26.8</v>
      </c>
      <c r="F7" s="4">
        <v>14</v>
      </c>
      <c r="G7" s="4">
        <v>14.65</v>
      </c>
      <c r="H7" s="4">
        <v>33</v>
      </c>
      <c r="I7" s="4">
        <v>94.26</v>
      </c>
      <c r="J7" s="4">
        <v>2</v>
      </c>
      <c r="K7" s="4">
        <v>3.59</v>
      </c>
    </row>
    <row r="8" spans="1:16" x14ac:dyDescent="0.25">
      <c r="A8" s="4">
        <v>5</v>
      </c>
      <c r="B8" s="4" t="s">
        <v>17</v>
      </c>
      <c r="C8" s="4">
        <v>6</v>
      </c>
      <c r="D8" s="4">
        <v>1</v>
      </c>
      <c r="E8" s="4">
        <v>3.1</v>
      </c>
      <c r="F8" s="4">
        <v>1</v>
      </c>
      <c r="G8" s="4">
        <v>0.91</v>
      </c>
      <c r="H8" s="4">
        <v>1</v>
      </c>
      <c r="I8" s="4">
        <v>0.91</v>
      </c>
      <c r="J8" s="4">
        <v>0</v>
      </c>
      <c r="K8" s="4">
        <v>0</v>
      </c>
    </row>
    <row r="9" spans="1:16" x14ac:dyDescent="0.25">
      <c r="A9" s="4">
        <v>6</v>
      </c>
      <c r="B9" s="4" t="s">
        <v>18</v>
      </c>
      <c r="C9" s="4">
        <v>23</v>
      </c>
      <c r="D9" s="4">
        <v>6</v>
      </c>
      <c r="E9" s="4">
        <v>25</v>
      </c>
      <c r="F9" s="4">
        <v>6</v>
      </c>
      <c r="G9" s="4">
        <v>25</v>
      </c>
      <c r="H9" s="4">
        <v>367</v>
      </c>
      <c r="I9" s="4">
        <v>443</v>
      </c>
      <c r="J9" s="4">
        <v>0</v>
      </c>
      <c r="K9" s="4">
        <v>0</v>
      </c>
    </row>
    <row r="10" spans="1:16" x14ac:dyDescent="0.25">
      <c r="A10" s="4">
        <v>7</v>
      </c>
      <c r="B10" s="4" t="s">
        <v>19</v>
      </c>
      <c r="C10" s="4">
        <v>52</v>
      </c>
      <c r="D10" s="4">
        <v>0</v>
      </c>
      <c r="E10" s="4">
        <v>0</v>
      </c>
      <c r="F10" s="4">
        <v>0</v>
      </c>
      <c r="G10" s="4">
        <v>0</v>
      </c>
      <c r="H10" s="4">
        <v>76</v>
      </c>
      <c r="I10" s="4">
        <v>380.14</v>
      </c>
      <c r="J10" s="4">
        <v>2</v>
      </c>
      <c r="K10" s="4">
        <v>4.22</v>
      </c>
    </row>
    <row r="11" spans="1:16" x14ac:dyDescent="0.25">
      <c r="A11" s="4">
        <v>8</v>
      </c>
      <c r="B11" s="4" t="s">
        <v>20</v>
      </c>
      <c r="C11" s="4">
        <v>3</v>
      </c>
      <c r="D11" s="4">
        <v>0</v>
      </c>
      <c r="E11" s="4">
        <v>0</v>
      </c>
      <c r="F11" s="4">
        <v>0</v>
      </c>
      <c r="G11" s="4">
        <v>0</v>
      </c>
      <c r="H11" s="4">
        <v>3</v>
      </c>
      <c r="I11" s="4">
        <v>4.4800000000000004</v>
      </c>
      <c r="J11" s="4">
        <v>0</v>
      </c>
      <c r="K11" s="4">
        <v>0</v>
      </c>
    </row>
    <row r="12" spans="1:16" x14ac:dyDescent="0.25">
      <c r="A12" s="4">
        <v>9</v>
      </c>
      <c r="B12" s="4" t="s">
        <v>21</v>
      </c>
      <c r="C12" s="9">
        <v>5</v>
      </c>
      <c r="D12" s="4">
        <v>0</v>
      </c>
      <c r="E12" s="4">
        <v>0</v>
      </c>
      <c r="F12" s="4">
        <v>0</v>
      </c>
      <c r="G12" s="4">
        <v>0</v>
      </c>
      <c r="H12" s="4">
        <v>14</v>
      </c>
      <c r="I12" s="4">
        <v>45.63</v>
      </c>
      <c r="J12" s="4">
        <v>1</v>
      </c>
      <c r="K12" s="4">
        <v>3.93</v>
      </c>
    </row>
    <row r="13" spans="1:16" x14ac:dyDescent="0.25">
      <c r="A13" s="4">
        <v>10</v>
      </c>
      <c r="B13" s="4" t="s">
        <v>22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10</v>
      </c>
      <c r="I13" s="4">
        <v>71.84</v>
      </c>
      <c r="J13" s="4">
        <v>2</v>
      </c>
      <c r="K13" s="4">
        <v>56.53</v>
      </c>
    </row>
    <row r="14" spans="1:16" x14ac:dyDescent="0.25">
      <c r="A14" s="4">
        <v>11</v>
      </c>
      <c r="B14" s="4" t="s">
        <v>23</v>
      </c>
      <c r="C14" s="4">
        <v>10</v>
      </c>
      <c r="D14" s="4">
        <v>0</v>
      </c>
      <c r="E14" s="4">
        <v>0</v>
      </c>
      <c r="F14" s="4">
        <v>0</v>
      </c>
      <c r="G14" s="4">
        <v>0</v>
      </c>
      <c r="H14" s="4">
        <v>12</v>
      </c>
      <c r="I14" s="4">
        <v>0.03</v>
      </c>
      <c r="J14" s="4">
        <v>0</v>
      </c>
      <c r="K14" s="4">
        <v>0</v>
      </c>
    </row>
    <row r="15" spans="1:16" x14ac:dyDescent="0.25">
      <c r="A15" s="4">
        <v>12</v>
      </c>
      <c r="B15" s="4" t="s">
        <v>24</v>
      </c>
      <c r="C15" s="4">
        <v>3</v>
      </c>
      <c r="D15" s="4">
        <v>14</v>
      </c>
      <c r="E15" s="4">
        <v>45.96</v>
      </c>
      <c r="F15" s="4">
        <v>14</v>
      </c>
      <c r="G15" s="4">
        <v>45.96</v>
      </c>
      <c r="H15" s="4">
        <v>14</v>
      </c>
      <c r="I15" s="4">
        <v>45.96</v>
      </c>
      <c r="J15" s="4">
        <v>4</v>
      </c>
      <c r="K15" s="4">
        <v>10.82</v>
      </c>
    </row>
    <row r="16" spans="1:16" x14ac:dyDescent="0.25">
      <c r="A16" s="4">
        <v>13</v>
      </c>
      <c r="B16" s="4" t="s">
        <v>25</v>
      </c>
      <c r="C16" s="4">
        <v>27</v>
      </c>
      <c r="D16" s="4">
        <v>21</v>
      </c>
      <c r="E16" s="4">
        <v>157.6</v>
      </c>
      <c r="F16" s="4">
        <v>0</v>
      </c>
      <c r="G16" s="4">
        <v>0</v>
      </c>
      <c r="H16" s="4">
        <v>142</v>
      </c>
      <c r="I16" s="4">
        <v>455.25</v>
      </c>
      <c r="J16" s="4">
        <v>8</v>
      </c>
      <c r="K16" s="4">
        <v>34.549999999999997</v>
      </c>
    </row>
    <row r="17" spans="1:11" x14ac:dyDescent="0.25">
      <c r="A17" s="4">
        <v>14</v>
      </c>
      <c r="B17" s="4" t="s">
        <v>26</v>
      </c>
      <c r="C17" s="4">
        <v>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25">
      <c r="A18" s="4">
        <v>15</v>
      </c>
      <c r="B18" s="4" t="s">
        <v>27</v>
      </c>
      <c r="C18" s="4">
        <v>260</v>
      </c>
      <c r="D18" s="4">
        <v>363</v>
      </c>
      <c r="E18" s="4">
        <v>1012.37</v>
      </c>
      <c r="F18" s="4">
        <v>363</v>
      </c>
      <c r="G18" s="4">
        <v>1012.37</v>
      </c>
      <c r="H18" s="4">
        <v>2243</v>
      </c>
      <c r="I18" s="4">
        <v>6445.67</v>
      </c>
      <c r="J18" s="4">
        <v>0</v>
      </c>
      <c r="K18" s="4">
        <v>0</v>
      </c>
    </row>
    <row r="19" spans="1:11" x14ac:dyDescent="0.25">
      <c r="A19" s="4">
        <v>16</v>
      </c>
      <c r="B19" s="4" t="s">
        <v>28</v>
      </c>
      <c r="C19" s="4">
        <v>12</v>
      </c>
      <c r="D19" s="4">
        <v>0</v>
      </c>
      <c r="E19" s="4">
        <v>0</v>
      </c>
      <c r="F19" s="4">
        <v>0</v>
      </c>
      <c r="G19" s="4">
        <v>0</v>
      </c>
      <c r="H19" s="4">
        <v>62</v>
      </c>
      <c r="I19" s="4">
        <v>149.63</v>
      </c>
      <c r="J19" s="4">
        <v>10</v>
      </c>
      <c r="K19" s="4">
        <v>25.12</v>
      </c>
    </row>
    <row r="20" spans="1:11" x14ac:dyDescent="0.25">
      <c r="A20" s="4">
        <v>17</v>
      </c>
      <c r="B20" s="4" t="s">
        <v>29</v>
      </c>
      <c r="C20" s="4">
        <v>35</v>
      </c>
      <c r="D20" s="4">
        <v>1</v>
      </c>
      <c r="E20" s="4">
        <v>2</v>
      </c>
      <c r="F20" s="4">
        <v>1</v>
      </c>
      <c r="G20" s="4">
        <v>2</v>
      </c>
      <c r="H20" s="4">
        <v>39</v>
      </c>
      <c r="I20" s="4">
        <v>137</v>
      </c>
      <c r="J20" s="4">
        <v>3</v>
      </c>
      <c r="K20" s="4">
        <v>11</v>
      </c>
    </row>
    <row r="21" spans="1:11" x14ac:dyDescent="0.25">
      <c r="A21" s="4">
        <v>18</v>
      </c>
      <c r="B21" s="4" t="s">
        <v>30</v>
      </c>
      <c r="C21" s="4">
        <v>23</v>
      </c>
      <c r="D21" s="4">
        <v>28</v>
      </c>
      <c r="E21" s="4">
        <v>88.76</v>
      </c>
      <c r="F21" s="4">
        <v>2</v>
      </c>
      <c r="G21" s="4">
        <v>0.89</v>
      </c>
      <c r="H21" s="4">
        <v>30</v>
      </c>
      <c r="I21" s="4">
        <v>89.65</v>
      </c>
      <c r="J21" s="4">
        <v>2</v>
      </c>
      <c r="K21" s="4">
        <v>9.09</v>
      </c>
    </row>
    <row r="22" spans="1:11" x14ac:dyDescent="0.25">
      <c r="A22" s="4">
        <v>19</v>
      </c>
      <c r="B22" s="4" t="s">
        <v>31</v>
      </c>
      <c r="C22" s="4">
        <v>13</v>
      </c>
      <c r="D22" s="4">
        <v>0</v>
      </c>
      <c r="E22" s="4">
        <v>0</v>
      </c>
      <c r="F22" s="4">
        <v>0</v>
      </c>
      <c r="G22" s="4">
        <v>0</v>
      </c>
      <c r="H22" s="4">
        <v>51</v>
      </c>
      <c r="I22" s="4">
        <v>14</v>
      </c>
      <c r="J22" s="4">
        <v>0</v>
      </c>
      <c r="K22" s="4">
        <v>0</v>
      </c>
    </row>
    <row r="23" spans="1:11" x14ac:dyDescent="0.25">
      <c r="A23" s="4">
        <v>20</v>
      </c>
      <c r="B23" s="4" t="s">
        <v>32</v>
      </c>
      <c r="C23" s="4">
        <v>11</v>
      </c>
      <c r="D23" s="4">
        <v>11</v>
      </c>
      <c r="E23" s="4">
        <v>20</v>
      </c>
      <c r="F23" s="4">
        <v>11</v>
      </c>
      <c r="G23" s="4">
        <v>20</v>
      </c>
      <c r="H23" s="4">
        <v>75</v>
      </c>
      <c r="I23" s="4">
        <v>167.9</v>
      </c>
      <c r="J23" s="4">
        <v>0</v>
      </c>
      <c r="K23" s="4">
        <v>0</v>
      </c>
    </row>
    <row r="24" spans="1:11" x14ac:dyDescent="0.25">
      <c r="A24" s="4">
        <v>21</v>
      </c>
      <c r="B24" s="4" t="s">
        <v>33</v>
      </c>
      <c r="C24" s="4">
        <v>4</v>
      </c>
      <c r="D24" s="4">
        <v>6</v>
      </c>
      <c r="E24" s="4">
        <v>15.9</v>
      </c>
      <c r="F24" s="4">
        <v>6</v>
      </c>
      <c r="G24" s="4">
        <v>15.9</v>
      </c>
      <c r="H24" s="4">
        <v>0</v>
      </c>
      <c r="I24" s="4">
        <v>0</v>
      </c>
      <c r="J24" s="4">
        <v>0</v>
      </c>
      <c r="K24" s="4">
        <v>0</v>
      </c>
    </row>
    <row r="25" spans="1:11" x14ac:dyDescent="0.25">
      <c r="A25" s="9" t="s">
        <v>34</v>
      </c>
      <c r="B25" s="3" t="s">
        <v>35</v>
      </c>
      <c r="C25" s="9">
        <f t="shared" ref="C25:K25" si="0">SUM(C4:C24)</f>
        <v>535</v>
      </c>
      <c r="D25" s="9">
        <f t="shared" si="0"/>
        <v>468</v>
      </c>
      <c r="E25" s="9">
        <f t="shared" si="0"/>
        <v>1399.8500000000001</v>
      </c>
      <c r="F25" s="9">
        <f t="shared" si="0"/>
        <v>421</v>
      </c>
      <c r="G25" s="9">
        <f t="shared" si="0"/>
        <v>1140.0400000000002</v>
      </c>
      <c r="H25" s="9">
        <f t="shared" si="0"/>
        <v>3213</v>
      </c>
      <c r="I25" s="9">
        <f t="shared" si="0"/>
        <v>8645.1799999999985</v>
      </c>
      <c r="J25" s="9">
        <f t="shared" si="0"/>
        <v>35</v>
      </c>
      <c r="K25" s="9">
        <f t="shared" si="0"/>
        <v>161.44</v>
      </c>
    </row>
    <row r="26" spans="1:11" x14ac:dyDescent="0.25">
      <c r="A26" s="2">
        <v>1</v>
      </c>
      <c r="B26" s="58" t="s">
        <v>36</v>
      </c>
      <c r="C26" s="2">
        <v>39</v>
      </c>
      <c r="D26" s="2">
        <v>1</v>
      </c>
      <c r="E26" s="2">
        <v>3.06</v>
      </c>
      <c r="F26" s="2">
        <v>1</v>
      </c>
      <c r="G26" s="2">
        <v>3.06</v>
      </c>
      <c r="H26" s="2">
        <v>5</v>
      </c>
      <c r="I26" s="2">
        <v>12.44</v>
      </c>
      <c r="J26" s="2">
        <v>1</v>
      </c>
      <c r="K26" s="2">
        <v>1.88</v>
      </c>
    </row>
    <row r="27" spans="1:11" x14ac:dyDescent="0.25">
      <c r="A27" s="2">
        <v>2</v>
      </c>
      <c r="B27" s="58" t="s">
        <v>37</v>
      </c>
      <c r="C27" s="2">
        <v>6</v>
      </c>
      <c r="D27" s="2">
        <v>1</v>
      </c>
      <c r="E27" s="2">
        <v>19.350000000000001</v>
      </c>
      <c r="F27" s="2">
        <v>1</v>
      </c>
      <c r="G27" s="2">
        <v>3.87</v>
      </c>
      <c r="H27" s="2">
        <v>2</v>
      </c>
      <c r="I27" s="2">
        <v>9.17</v>
      </c>
      <c r="J27" s="2">
        <v>0</v>
      </c>
      <c r="K27" s="2">
        <v>0</v>
      </c>
    </row>
    <row r="28" spans="1:11" x14ac:dyDescent="0.25">
      <c r="A28" s="2">
        <v>3</v>
      </c>
      <c r="B28" s="58" t="s">
        <v>38</v>
      </c>
      <c r="C28" s="2">
        <v>20</v>
      </c>
      <c r="D28" s="2">
        <v>0</v>
      </c>
      <c r="E28" s="2">
        <v>0</v>
      </c>
      <c r="F28" s="2"/>
      <c r="G28" s="2"/>
      <c r="H28" s="2"/>
      <c r="I28" s="2"/>
      <c r="J28" s="2"/>
      <c r="K28" s="2"/>
    </row>
    <row r="29" spans="1:11" x14ac:dyDescent="0.25">
      <c r="A29" s="2">
        <v>4</v>
      </c>
      <c r="B29" s="58" t="s">
        <v>39</v>
      </c>
      <c r="C29" s="2">
        <v>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</row>
    <row r="30" spans="1:11" x14ac:dyDescent="0.25">
      <c r="A30" s="2">
        <v>5</v>
      </c>
      <c r="B30" s="58" t="s">
        <v>40</v>
      </c>
      <c r="C30" s="2">
        <v>19</v>
      </c>
      <c r="D30" s="2">
        <v>0</v>
      </c>
      <c r="E30" s="2">
        <v>0</v>
      </c>
      <c r="F30" s="2">
        <v>0</v>
      </c>
      <c r="G30" s="2">
        <v>0</v>
      </c>
      <c r="H30" s="2">
        <v>29</v>
      </c>
      <c r="I30" s="2">
        <v>42.18</v>
      </c>
      <c r="J30" s="2">
        <v>0</v>
      </c>
      <c r="K30" s="2">
        <v>0</v>
      </c>
    </row>
    <row r="31" spans="1:11" x14ac:dyDescent="0.25">
      <c r="A31" s="2">
        <v>6</v>
      </c>
      <c r="B31" s="58" t="s">
        <v>41</v>
      </c>
      <c r="C31" s="2">
        <v>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</row>
    <row r="32" spans="1:11" x14ac:dyDescent="0.25">
      <c r="A32" s="2">
        <v>7</v>
      </c>
      <c r="B32" s="58" t="s">
        <v>42</v>
      </c>
      <c r="C32" s="2">
        <v>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</row>
    <row r="33" spans="1:11" ht="16.5" customHeight="1" x14ac:dyDescent="0.25">
      <c r="A33" s="2">
        <v>8</v>
      </c>
      <c r="B33" s="58" t="s">
        <v>44</v>
      </c>
      <c r="C33" s="2">
        <v>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x14ac:dyDescent="0.25">
      <c r="A34" s="71">
        <v>9</v>
      </c>
      <c r="B34" s="58" t="s">
        <v>43</v>
      </c>
      <c r="C34" s="2">
        <v>3</v>
      </c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72">
        <v>10</v>
      </c>
      <c r="B35" s="58" t="s">
        <v>45</v>
      </c>
      <c r="C35" s="2">
        <v>0</v>
      </c>
      <c r="D35" s="2">
        <v>0</v>
      </c>
      <c r="E35" s="2">
        <v>0</v>
      </c>
      <c r="F35" s="2">
        <v>0</v>
      </c>
      <c r="G35" s="2"/>
      <c r="H35" s="2">
        <v>0</v>
      </c>
      <c r="I35" s="2">
        <v>0</v>
      </c>
      <c r="J35" s="2">
        <v>0</v>
      </c>
      <c r="K35" s="2">
        <v>0</v>
      </c>
    </row>
    <row r="36" spans="1:11" x14ac:dyDescent="0.25">
      <c r="A36" s="3" t="s">
        <v>46</v>
      </c>
      <c r="B36" s="3" t="s">
        <v>35</v>
      </c>
      <c r="C36" s="3">
        <f t="shared" ref="C36:K36" si="1">SUM(C26:C35)</f>
        <v>99</v>
      </c>
      <c r="D36" s="3">
        <f t="shared" si="1"/>
        <v>2</v>
      </c>
      <c r="E36" s="3">
        <f t="shared" si="1"/>
        <v>22.41</v>
      </c>
      <c r="F36" s="3">
        <f t="shared" si="1"/>
        <v>2</v>
      </c>
      <c r="G36" s="3">
        <f t="shared" si="1"/>
        <v>6.93</v>
      </c>
      <c r="H36" s="3">
        <f t="shared" si="1"/>
        <v>36</v>
      </c>
      <c r="I36" s="3">
        <f t="shared" si="1"/>
        <v>63.79</v>
      </c>
      <c r="J36" s="3">
        <f t="shared" si="1"/>
        <v>1</v>
      </c>
      <c r="K36" s="3">
        <f t="shared" si="1"/>
        <v>1.88</v>
      </c>
    </row>
    <row r="37" spans="1:11" x14ac:dyDescent="0.25">
      <c r="A37" s="4">
        <v>1</v>
      </c>
      <c r="B37" s="4" t="s">
        <v>47</v>
      </c>
      <c r="C37" s="4">
        <v>234</v>
      </c>
      <c r="D37" s="4">
        <v>32</v>
      </c>
      <c r="E37" s="4">
        <v>28.29</v>
      </c>
      <c r="F37" s="4">
        <v>32</v>
      </c>
      <c r="G37" s="4">
        <v>28.29</v>
      </c>
      <c r="H37" s="4">
        <v>335</v>
      </c>
      <c r="I37" s="4">
        <v>697.94</v>
      </c>
      <c r="J37" s="4">
        <v>12</v>
      </c>
      <c r="K37" s="4">
        <v>21.62</v>
      </c>
    </row>
    <row r="38" spans="1:11" x14ac:dyDescent="0.25">
      <c r="A38" s="9" t="s">
        <v>48</v>
      </c>
      <c r="B38" s="9" t="s">
        <v>35</v>
      </c>
      <c r="C38" s="9">
        <v>234</v>
      </c>
      <c r="D38" s="9">
        <v>32</v>
      </c>
      <c r="E38" s="9">
        <v>28.29</v>
      </c>
      <c r="F38" s="9">
        <v>32</v>
      </c>
      <c r="G38" s="9">
        <v>28.29</v>
      </c>
      <c r="H38" s="9">
        <v>335</v>
      </c>
      <c r="I38" s="9">
        <v>697.94</v>
      </c>
      <c r="J38" s="9">
        <v>12</v>
      </c>
      <c r="K38" s="9">
        <v>21.62</v>
      </c>
    </row>
    <row r="39" spans="1:11" x14ac:dyDescent="0.25">
      <c r="A39" s="4">
        <v>1</v>
      </c>
      <c r="B39" s="4" t="s">
        <v>49</v>
      </c>
      <c r="C39" s="4">
        <v>129</v>
      </c>
      <c r="D39" s="4">
        <v>5</v>
      </c>
      <c r="E39" s="4">
        <v>43.41</v>
      </c>
      <c r="F39" s="4">
        <v>5</v>
      </c>
      <c r="G39" s="4">
        <v>43.41</v>
      </c>
      <c r="H39" s="4">
        <v>179</v>
      </c>
      <c r="I39" s="4">
        <v>377.1</v>
      </c>
      <c r="J39" s="4">
        <v>46</v>
      </c>
      <c r="K39" s="4">
        <v>87.06</v>
      </c>
    </row>
    <row r="40" spans="1:11" x14ac:dyDescent="0.25">
      <c r="A40" s="4">
        <v>2</v>
      </c>
      <c r="B40" s="4" t="s">
        <v>50</v>
      </c>
      <c r="C40" s="4">
        <v>5</v>
      </c>
      <c r="D40" s="4">
        <v>0</v>
      </c>
      <c r="E40" s="4">
        <v>0</v>
      </c>
      <c r="F40" s="4">
        <v>0</v>
      </c>
      <c r="G40" s="4">
        <v>0</v>
      </c>
      <c r="H40" s="4">
        <v>7</v>
      </c>
      <c r="I40" s="4">
        <v>14.39</v>
      </c>
      <c r="J40" s="4">
        <v>0</v>
      </c>
      <c r="K40" s="4">
        <v>0</v>
      </c>
    </row>
    <row r="41" spans="1:11" x14ac:dyDescent="0.25">
      <c r="A41" s="4">
        <v>3</v>
      </c>
      <c r="B41" s="4" t="s">
        <v>51</v>
      </c>
      <c r="C41" s="4">
        <v>11</v>
      </c>
      <c r="D41" s="4">
        <v>0</v>
      </c>
      <c r="E41" s="4">
        <v>0</v>
      </c>
      <c r="F41" s="4">
        <v>0</v>
      </c>
      <c r="G41" s="4">
        <v>0</v>
      </c>
      <c r="H41" s="4">
        <v>13</v>
      </c>
      <c r="I41" s="4">
        <v>61.23</v>
      </c>
      <c r="J41" s="4">
        <v>1</v>
      </c>
      <c r="K41" s="4">
        <v>3.83</v>
      </c>
    </row>
    <row r="42" spans="1:11" x14ac:dyDescent="0.25">
      <c r="A42" s="73">
        <v>4</v>
      </c>
      <c r="B42" s="73" t="s">
        <v>52</v>
      </c>
      <c r="C42" s="73">
        <v>5</v>
      </c>
      <c r="D42" s="35"/>
      <c r="E42" s="35"/>
      <c r="F42" s="35"/>
      <c r="G42" s="35"/>
      <c r="H42" s="35"/>
      <c r="I42" s="35"/>
      <c r="J42" s="35"/>
      <c r="K42" s="35"/>
    </row>
    <row r="43" spans="1:11" x14ac:dyDescent="0.25">
      <c r="A43" s="9" t="s">
        <v>53</v>
      </c>
      <c r="B43" s="9" t="s">
        <v>35</v>
      </c>
      <c r="C43" s="9">
        <f>C25+C36+C38+C39+C40+C41+C42</f>
        <v>1018</v>
      </c>
      <c r="D43" s="9">
        <f t="shared" ref="D43:K43" si="2">D25+D36+D38+D39+D40+D41+D42</f>
        <v>507</v>
      </c>
      <c r="E43" s="9">
        <f t="shared" si="2"/>
        <v>1493.9600000000003</v>
      </c>
      <c r="F43" s="9">
        <f t="shared" si="2"/>
        <v>460</v>
      </c>
      <c r="G43" s="9">
        <f t="shared" si="2"/>
        <v>1218.6700000000003</v>
      </c>
      <c r="H43" s="9">
        <f t="shared" si="2"/>
        <v>3783</v>
      </c>
      <c r="I43" s="9">
        <f t="shared" si="2"/>
        <v>9859.6299999999992</v>
      </c>
      <c r="J43" s="9">
        <f t="shared" si="2"/>
        <v>95</v>
      </c>
      <c r="K43" s="9">
        <f t="shared" si="2"/>
        <v>275.83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>
      <selection activeCell="K27" sqref="K27"/>
    </sheetView>
  </sheetViews>
  <sheetFormatPr defaultRowHeight="15" x14ac:dyDescent="0.25"/>
  <cols>
    <col min="2" max="2" width="8.85546875" customWidth="1"/>
    <col min="3" max="3" width="11" customWidth="1"/>
    <col min="4" max="4" width="10" customWidth="1"/>
    <col min="6" max="6" width="9.5703125" style="80" bestFit="1" customWidth="1"/>
    <col min="8" max="8" width="11.140625" customWidth="1"/>
    <col min="9" max="9" width="10.7109375" customWidth="1"/>
  </cols>
  <sheetData>
    <row r="1" spans="1:16" ht="15.75" x14ac:dyDescent="0.25">
      <c r="A1" s="243" t="s">
        <v>855</v>
      </c>
      <c r="B1" s="243"/>
      <c r="C1" s="243"/>
      <c r="D1" s="243"/>
      <c r="E1" s="243"/>
      <c r="F1" s="243"/>
      <c r="G1" s="243"/>
      <c r="H1" s="243"/>
      <c r="I1" s="243"/>
      <c r="O1" s="35" t="s">
        <v>142</v>
      </c>
    </row>
    <row r="2" spans="1:16" x14ac:dyDescent="0.25">
      <c r="A2" s="243" t="s">
        <v>196</v>
      </c>
      <c r="B2" s="244"/>
      <c r="C2" s="244"/>
      <c r="D2" s="244"/>
      <c r="E2" s="244"/>
      <c r="F2" s="244"/>
      <c r="G2" s="35"/>
      <c r="H2" s="35"/>
      <c r="I2" s="35"/>
    </row>
    <row r="3" spans="1:16" ht="46.5" customHeight="1" x14ac:dyDescent="0.25">
      <c r="A3" s="1" t="s">
        <v>1</v>
      </c>
      <c r="B3" s="1" t="s">
        <v>2</v>
      </c>
      <c r="C3" s="1" t="s">
        <v>326</v>
      </c>
      <c r="D3" s="1" t="s">
        <v>327</v>
      </c>
      <c r="E3" s="1" t="s">
        <v>328</v>
      </c>
      <c r="F3" s="78" t="s">
        <v>329</v>
      </c>
      <c r="G3" s="74" t="s">
        <v>330</v>
      </c>
      <c r="H3" s="75" t="s">
        <v>331</v>
      </c>
      <c r="I3" s="74" t="s">
        <v>267</v>
      </c>
    </row>
    <row r="4" spans="1:16" x14ac:dyDescent="0.25">
      <c r="A4" s="4">
        <v>1</v>
      </c>
      <c r="B4" s="4" t="s">
        <v>13</v>
      </c>
      <c r="C4" s="4">
        <v>132</v>
      </c>
      <c r="D4" s="23">
        <v>91.03</v>
      </c>
      <c r="E4" s="4">
        <v>72</v>
      </c>
      <c r="F4" s="76">
        <v>150.76</v>
      </c>
      <c r="G4" s="20">
        <v>390</v>
      </c>
      <c r="H4" s="68">
        <v>381.01</v>
      </c>
      <c r="I4" s="68">
        <v>2027.26</v>
      </c>
    </row>
    <row r="5" spans="1:16" x14ac:dyDescent="0.25">
      <c r="A5" s="4">
        <v>2</v>
      </c>
      <c r="B5" s="4" t="s">
        <v>14</v>
      </c>
      <c r="C5" s="4">
        <v>40</v>
      </c>
      <c r="D5" s="23">
        <v>0</v>
      </c>
      <c r="E5" s="4">
        <v>0</v>
      </c>
      <c r="F5" s="76">
        <v>0</v>
      </c>
      <c r="G5" s="20">
        <v>190</v>
      </c>
      <c r="H5" s="68">
        <v>250</v>
      </c>
      <c r="I5" s="68">
        <v>336.1</v>
      </c>
    </row>
    <row r="6" spans="1:16" x14ac:dyDescent="0.25">
      <c r="A6" s="4">
        <v>3</v>
      </c>
      <c r="B6" s="4" t="s">
        <v>15</v>
      </c>
      <c r="C6" s="4">
        <v>453</v>
      </c>
      <c r="D6" s="23">
        <v>8.41</v>
      </c>
      <c r="E6" s="4">
        <v>663</v>
      </c>
      <c r="F6" s="76">
        <v>233.25</v>
      </c>
      <c r="G6" s="20">
        <v>1000</v>
      </c>
      <c r="H6" s="68">
        <v>45</v>
      </c>
      <c r="I6" s="68">
        <v>802</v>
      </c>
      <c r="P6" t="s">
        <v>403</v>
      </c>
    </row>
    <row r="7" spans="1:16" x14ac:dyDescent="0.25">
      <c r="A7" s="4">
        <v>4</v>
      </c>
      <c r="B7" s="4" t="s">
        <v>16</v>
      </c>
      <c r="C7" s="4">
        <v>265</v>
      </c>
      <c r="D7" s="23">
        <v>6</v>
      </c>
      <c r="E7" s="4">
        <v>186</v>
      </c>
      <c r="F7" s="76">
        <v>106.85</v>
      </c>
      <c r="G7" s="20">
        <v>800</v>
      </c>
      <c r="H7" s="68">
        <v>22</v>
      </c>
      <c r="I7" s="68">
        <v>3341.1</v>
      </c>
    </row>
    <row r="8" spans="1:16" x14ac:dyDescent="0.25">
      <c r="A8" s="4">
        <v>5</v>
      </c>
      <c r="B8" s="4" t="s">
        <v>17</v>
      </c>
      <c r="C8" s="4">
        <v>40</v>
      </c>
      <c r="D8" s="23">
        <v>0</v>
      </c>
      <c r="E8" s="4">
        <v>0</v>
      </c>
      <c r="F8" s="76">
        <v>0</v>
      </c>
      <c r="G8" s="20">
        <v>190</v>
      </c>
      <c r="H8" s="68">
        <v>68.319999999999993</v>
      </c>
      <c r="I8" s="68">
        <v>82.83</v>
      </c>
    </row>
    <row r="9" spans="1:16" x14ac:dyDescent="0.25">
      <c r="A9" s="4">
        <v>6</v>
      </c>
      <c r="B9" s="4" t="s">
        <v>18</v>
      </c>
      <c r="C9" s="4">
        <v>1793</v>
      </c>
      <c r="D9" s="23">
        <v>278</v>
      </c>
      <c r="E9" s="4">
        <v>478</v>
      </c>
      <c r="F9" s="76">
        <v>1683</v>
      </c>
      <c r="G9" s="20">
        <v>1900</v>
      </c>
      <c r="H9" s="68">
        <v>1409</v>
      </c>
      <c r="I9" s="68">
        <v>4844.8</v>
      </c>
    </row>
    <row r="10" spans="1:16" x14ac:dyDescent="0.25">
      <c r="A10" s="4">
        <v>7</v>
      </c>
      <c r="B10" s="4" t="s">
        <v>19</v>
      </c>
      <c r="C10" s="4">
        <v>2137</v>
      </c>
      <c r="D10" s="23">
        <v>0.95</v>
      </c>
      <c r="E10" s="4">
        <v>233</v>
      </c>
      <c r="F10" s="76">
        <v>220.62</v>
      </c>
      <c r="G10" s="20">
        <v>2070</v>
      </c>
      <c r="H10" s="68">
        <v>22.93</v>
      </c>
      <c r="I10" s="68">
        <v>765.91</v>
      </c>
    </row>
    <row r="11" spans="1:16" x14ac:dyDescent="0.25">
      <c r="A11" s="4">
        <v>8</v>
      </c>
      <c r="B11" s="4" t="s">
        <v>20</v>
      </c>
      <c r="C11" s="4">
        <v>40</v>
      </c>
      <c r="D11" s="23">
        <v>0</v>
      </c>
      <c r="E11" s="4">
        <v>0</v>
      </c>
      <c r="F11" s="76">
        <v>0</v>
      </c>
      <c r="G11" s="20">
        <v>190</v>
      </c>
      <c r="H11" s="68">
        <v>16.2</v>
      </c>
      <c r="I11" s="68">
        <v>52.59</v>
      </c>
    </row>
    <row r="12" spans="1:16" x14ac:dyDescent="0.25">
      <c r="A12" s="4">
        <v>9</v>
      </c>
      <c r="B12" s="4" t="s">
        <v>21</v>
      </c>
      <c r="C12" s="4">
        <v>192</v>
      </c>
      <c r="D12" s="23">
        <v>0</v>
      </c>
      <c r="E12" s="4">
        <v>17</v>
      </c>
      <c r="F12" s="76">
        <v>121.23</v>
      </c>
      <c r="G12" s="20">
        <v>390</v>
      </c>
      <c r="H12" s="68">
        <v>630.26</v>
      </c>
      <c r="I12" s="68">
        <v>3340</v>
      </c>
    </row>
    <row r="13" spans="1:16" x14ac:dyDescent="0.25">
      <c r="A13" s="4">
        <v>10</v>
      </c>
      <c r="B13" s="4" t="s">
        <v>22</v>
      </c>
      <c r="C13" s="4">
        <v>419</v>
      </c>
      <c r="D13" s="23">
        <v>4</v>
      </c>
      <c r="E13" s="4">
        <v>66</v>
      </c>
      <c r="F13" s="76">
        <v>6015.33</v>
      </c>
      <c r="G13" s="20">
        <v>590</v>
      </c>
      <c r="H13" s="68">
        <v>108.97</v>
      </c>
      <c r="I13" s="68">
        <v>290.12</v>
      </c>
    </row>
    <row r="14" spans="1:16" x14ac:dyDescent="0.25">
      <c r="A14" s="4">
        <v>11</v>
      </c>
      <c r="B14" s="4" t="s">
        <v>23</v>
      </c>
      <c r="C14" s="4">
        <v>314</v>
      </c>
      <c r="D14" s="23">
        <v>0</v>
      </c>
      <c r="E14" s="4">
        <v>7</v>
      </c>
      <c r="F14" s="76">
        <v>793.41</v>
      </c>
      <c r="G14" s="20">
        <v>800</v>
      </c>
      <c r="H14" s="68">
        <v>370</v>
      </c>
      <c r="I14" s="68">
        <v>988</v>
      </c>
    </row>
    <row r="15" spans="1:16" x14ac:dyDescent="0.25">
      <c r="A15" s="4">
        <v>12</v>
      </c>
      <c r="B15" s="4" t="s">
        <v>24</v>
      </c>
      <c r="C15" s="4">
        <v>40</v>
      </c>
      <c r="D15" s="23">
        <v>0.23</v>
      </c>
      <c r="E15" s="4">
        <v>1</v>
      </c>
      <c r="F15" s="76">
        <v>0.23</v>
      </c>
      <c r="G15" s="20">
        <v>190</v>
      </c>
      <c r="H15" s="68">
        <v>242.67</v>
      </c>
      <c r="I15" s="68">
        <v>242.67</v>
      </c>
    </row>
    <row r="16" spans="1:16" x14ac:dyDescent="0.25">
      <c r="A16" s="4">
        <v>13</v>
      </c>
      <c r="B16" s="4" t="s">
        <v>25</v>
      </c>
      <c r="C16" s="4">
        <v>1565</v>
      </c>
      <c r="D16" s="23">
        <v>304.35000000000002</v>
      </c>
      <c r="E16" s="4">
        <v>1324</v>
      </c>
      <c r="F16" s="76">
        <v>682.05</v>
      </c>
      <c r="G16" s="20">
        <v>2300</v>
      </c>
      <c r="H16" s="68">
        <v>514.13</v>
      </c>
      <c r="I16" s="68">
        <v>5443.03</v>
      </c>
    </row>
    <row r="17" spans="1:9" x14ac:dyDescent="0.25">
      <c r="A17" s="4">
        <v>14</v>
      </c>
      <c r="B17" s="4" t="s">
        <v>26</v>
      </c>
      <c r="C17" s="4">
        <v>40</v>
      </c>
      <c r="D17" s="23">
        <v>0</v>
      </c>
      <c r="E17" s="4">
        <v>0</v>
      </c>
      <c r="F17" s="76">
        <v>0</v>
      </c>
      <c r="G17" s="20">
        <v>190</v>
      </c>
      <c r="H17" s="68">
        <v>27.8</v>
      </c>
      <c r="I17" s="68">
        <v>44.34</v>
      </c>
    </row>
    <row r="18" spans="1:9" x14ac:dyDescent="0.25">
      <c r="A18" s="4">
        <v>15</v>
      </c>
      <c r="B18" s="4" t="s">
        <v>27</v>
      </c>
      <c r="C18" s="4">
        <v>27884</v>
      </c>
      <c r="D18" s="24">
        <v>15221</v>
      </c>
      <c r="E18" s="4">
        <v>65047</v>
      </c>
      <c r="F18" s="76">
        <v>47033.48</v>
      </c>
      <c r="G18" s="20">
        <v>22340</v>
      </c>
      <c r="H18" s="68">
        <v>14006.9</v>
      </c>
      <c r="I18" s="68">
        <v>46255.28</v>
      </c>
    </row>
    <row r="19" spans="1:9" x14ac:dyDescent="0.25">
      <c r="A19" s="4">
        <v>16</v>
      </c>
      <c r="B19" s="4" t="s">
        <v>28</v>
      </c>
      <c r="C19" s="4">
        <v>680</v>
      </c>
      <c r="D19" s="23">
        <v>34</v>
      </c>
      <c r="E19" s="4">
        <v>122</v>
      </c>
      <c r="F19" s="76">
        <v>96</v>
      </c>
      <c r="G19" s="20">
        <v>1200</v>
      </c>
      <c r="H19" s="68">
        <v>2544.16</v>
      </c>
      <c r="I19" s="68">
        <v>2224.5100000000002</v>
      </c>
    </row>
    <row r="20" spans="1:9" x14ac:dyDescent="0.25">
      <c r="A20" s="4">
        <v>17</v>
      </c>
      <c r="B20" s="4" t="s">
        <v>29</v>
      </c>
      <c r="C20" s="4">
        <v>2911</v>
      </c>
      <c r="D20" s="24">
        <v>374</v>
      </c>
      <c r="E20" s="76">
        <v>2841</v>
      </c>
      <c r="F20" s="76">
        <v>4466.66</v>
      </c>
      <c r="G20" s="20">
        <v>2750</v>
      </c>
      <c r="H20" s="68">
        <v>1307</v>
      </c>
      <c r="I20" s="68">
        <v>6835</v>
      </c>
    </row>
    <row r="21" spans="1:9" x14ac:dyDescent="0.25">
      <c r="A21" s="4">
        <v>18</v>
      </c>
      <c r="B21" s="4" t="s">
        <v>30</v>
      </c>
      <c r="C21" s="4">
        <v>2093</v>
      </c>
      <c r="D21" s="23">
        <v>102</v>
      </c>
      <c r="E21" s="4">
        <v>145</v>
      </c>
      <c r="F21" s="76">
        <v>77.73</v>
      </c>
      <c r="G21" s="20">
        <v>2070</v>
      </c>
      <c r="H21" s="68">
        <v>1859.23</v>
      </c>
      <c r="I21" s="68">
        <v>3028.13</v>
      </c>
    </row>
    <row r="22" spans="1:9" x14ac:dyDescent="0.25">
      <c r="A22" s="4">
        <v>19</v>
      </c>
      <c r="B22" s="4" t="s">
        <v>31</v>
      </c>
      <c r="C22" s="4">
        <v>1241</v>
      </c>
      <c r="D22" s="23">
        <v>255</v>
      </c>
      <c r="E22" s="4">
        <v>154</v>
      </c>
      <c r="F22" s="76">
        <v>254.98</v>
      </c>
      <c r="G22" s="20">
        <v>1200</v>
      </c>
      <c r="H22" s="68">
        <v>1302.54</v>
      </c>
      <c r="I22" s="68">
        <v>3902.73</v>
      </c>
    </row>
    <row r="23" spans="1:9" x14ac:dyDescent="0.25">
      <c r="A23" s="4">
        <v>20</v>
      </c>
      <c r="B23" s="4" t="s">
        <v>32</v>
      </c>
      <c r="C23" s="4">
        <v>301</v>
      </c>
      <c r="D23" s="23">
        <v>41.5</v>
      </c>
      <c r="E23" s="4">
        <v>90</v>
      </c>
      <c r="F23" s="76">
        <v>162.91</v>
      </c>
      <c r="G23" s="20">
        <v>800</v>
      </c>
      <c r="H23" s="68">
        <v>589</v>
      </c>
      <c r="I23" s="68">
        <v>4761.99</v>
      </c>
    </row>
    <row r="24" spans="1:9" x14ac:dyDescent="0.25">
      <c r="A24" s="4">
        <v>21</v>
      </c>
      <c r="B24" s="4" t="s">
        <v>33</v>
      </c>
      <c r="C24" s="4">
        <v>419</v>
      </c>
      <c r="D24" s="23">
        <v>1.28</v>
      </c>
      <c r="E24" s="4">
        <v>49</v>
      </c>
      <c r="F24" s="76">
        <v>24.51</v>
      </c>
      <c r="G24" s="20">
        <v>590</v>
      </c>
      <c r="H24" s="68">
        <v>70.02</v>
      </c>
      <c r="I24" s="68">
        <v>569.6</v>
      </c>
    </row>
    <row r="25" spans="1:9" x14ac:dyDescent="0.25">
      <c r="A25" s="9" t="s">
        <v>34</v>
      </c>
      <c r="B25" s="9" t="s">
        <v>35</v>
      </c>
      <c r="C25" s="9">
        <f>SUM(C4:C24)</f>
        <v>42999</v>
      </c>
      <c r="D25" s="26">
        <f t="shared" ref="D25" si="0">SUM(D4:D24)</f>
        <v>16721.75</v>
      </c>
      <c r="E25" s="9">
        <f t="shared" ref="E25:F25" si="1">SUM(E4:E24)</f>
        <v>71495</v>
      </c>
      <c r="F25" s="79">
        <f t="shared" si="1"/>
        <v>62123.000000000022</v>
      </c>
      <c r="G25" s="22">
        <v>42140</v>
      </c>
      <c r="H25" s="70">
        <f>SUM(H4:H24)</f>
        <v>25787.14</v>
      </c>
      <c r="I25" s="70">
        <f>SUM(I4:I24)</f>
        <v>90177.99</v>
      </c>
    </row>
    <row r="26" spans="1:9" x14ac:dyDescent="0.25">
      <c r="A26" s="2">
        <v>1</v>
      </c>
      <c r="B26" s="58" t="s">
        <v>36</v>
      </c>
      <c r="C26" s="2">
        <v>3323</v>
      </c>
      <c r="D26" s="23">
        <v>550.45000000000005</v>
      </c>
      <c r="E26" s="2">
        <v>1224</v>
      </c>
      <c r="F26" s="15">
        <v>396.46</v>
      </c>
      <c r="G26" s="20">
        <v>3170</v>
      </c>
      <c r="H26" s="68">
        <v>1670.9</v>
      </c>
      <c r="I26" s="15">
        <v>3954.13</v>
      </c>
    </row>
    <row r="27" spans="1:9" x14ac:dyDescent="0.25">
      <c r="A27" s="2">
        <v>2</v>
      </c>
      <c r="B27" s="58" t="s">
        <v>37</v>
      </c>
      <c r="C27" s="2">
        <v>74</v>
      </c>
      <c r="D27" s="23">
        <v>41.17</v>
      </c>
      <c r="E27" s="2">
        <v>11</v>
      </c>
      <c r="F27" s="15">
        <v>17.46</v>
      </c>
      <c r="G27" s="20">
        <v>400</v>
      </c>
      <c r="H27" s="68">
        <v>457.88</v>
      </c>
      <c r="I27" s="68">
        <v>450.71</v>
      </c>
    </row>
    <row r="28" spans="1:9" x14ac:dyDescent="0.25">
      <c r="A28" s="2">
        <v>3</v>
      </c>
      <c r="B28" s="58" t="s">
        <v>38</v>
      </c>
      <c r="C28" s="2">
        <v>2011</v>
      </c>
      <c r="D28" s="231">
        <v>138.21</v>
      </c>
      <c r="E28" s="2">
        <v>123</v>
      </c>
      <c r="F28" s="15">
        <v>158.91</v>
      </c>
      <c r="G28" s="20">
        <v>1670</v>
      </c>
      <c r="H28" s="68">
        <v>75.91</v>
      </c>
      <c r="I28" s="68">
        <v>136.12</v>
      </c>
    </row>
    <row r="29" spans="1:9" x14ac:dyDescent="0.25">
      <c r="A29" s="2">
        <v>4</v>
      </c>
      <c r="B29" s="58" t="s">
        <v>39</v>
      </c>
      <c r="C29" s="2">
        <v>327</v>
      </c>
      <c r="D29" s="23">
        <v>14</v>
      </c>
      <c r="E29" s="2">
        <v>54</v>
      </c>
      <c r="F29" s="15">
        <v>135</v>
      </c>
      <c r="G29" s="20">
        <v>390</v>
      </c>
      <c r="H29" s="68">
        <v>651</v>
      </c>
      <c r="I29" s="68">
        <v>1912</v>
      </c>
    </row>
    <row r="30" spans="1:9" x14ac:dyDescent="0.25">
      <c r="A30" s="2">
        <v>5</v>
      </c>
      <c r="B30" s="58" t="s">
        <v>40</v>
      </c>
      <c r="C30" s="2">
        <v>1106</v>
      </c>
      <c r="D30" s="23">
        <v>206.22</v>
      </c>
      <c r="E30" s="2">
        <v>135</v>
      </c>
      <c r="F30" s="15">
        <v>296.12</v>
      </c>
      <c r="G30" s="20">
        <v>1800</v>
      </c>
      <c r="H30" s="68">
        <v>614.91</v>
      </c>
      <c r="I30" s="68">
        <v>3485.84</v>
      </c>
    </row>
    <row r="31" spans="1:9" x14ac:dyDescent="0.25">
      <c r="A31" s="2">
        <v>6</v>
      </c>
      <c r="B31" s="58" t="s">
        <v>41</v>
      </c>
      <c r="C31" s="2">
        <v>40</v>
      </c>
      <c r="D31" s="23">
        <v>0</v>
      </c>
      <c r="E31" s="2">
        <v>0</v>
      </c>
      <c r="F31" s="15">
        <v>0</v>
      </c>
      <c r="G31" s="20">
        <v>190</v>
      </c>
      <c r="H31" s="68">
        <v>0</v>
      </c>
      <c r="I31" s="68">
        <v>0</v>
      </c>
    </row>
    <row r="32" spans="1:9" x14ac:dyDescent="0.25">
      <c r="A32" s="2">
        <v>7</v>
      </c>
      <c r="B32" s="58" t="s">
        <v>42</v>
      </c>
      <c r="C32" s="2">
        <v>40</v>
      </c>
      <c r="D32" s="23">
        <v>0</v>
      </c>
      <c r="E32" s="2">
        <v>0</v>
      </c>
      <c r="F32" s="15">
        <v>0</v>
      </c>
      <c r="G32" s="20">
        <v>190</v>
      </c>
      <c r="H32" s="68">
        <v>0</v>
      </c>
      <c r="I32" s="68">
        <v>0</v>
      </c>
    </row>
    <row r="33" spans="1:11" x14ac:dyDescent="0.25">
      <c r="A33" s="2">
        <v>8</v>
      </c>
      <c r="B33" s="58" t="s">
        <v>43</v>
      </c>
      <c r="C33" s="2">
        <v>40</v>
      </c>
      <c r="D33" s="23">
        <v>16.309999999999999</v>
      </c>
      <c r="E33" s="2">
        <v>12</v>
      </c>
      <c r="F33" s="15">
        <v>16.309999999999999</v>
      </c>
      <c r="G33" s="20">
        <v>190</v>
      </c>
      <c r="H33" s="68">
        <v>32</v>
      </c>
      <c r="I33" s="68">
        <v>32</v>
      </c>
    </row>
    <row r="34" spans="1:11" ht="15.75" customHeight="1" x14ac:dyDescent="0.25">
      <c r="A34" s="2">
        <v>9</v>
      </c>
      <c r="B34" s="58" t="s">
        <v>44</v>
      </c>
      <c r="C34" s="2">
        <v>40</v>
      </c>
      <c r="D34" s="23">
        <v>286.05</v>
      </c>
      <c r="E34" s="2">
        <v>1312</v>
      </c>
      <c r="F34" s="15">
        <v>485.03</v>
      </c>
      <c r="G34" s="20">
        <v>190</v>
      </c>
      <c r="H34" s="68">
        <v>2737.94</v>
      </c>
      <c r="I34" s="68">
        <v>5596.56</v>
      </c>
    </row>
    <row r="35" spans="1:11" x14ac:dyDescent="0.25">
      <c r="A35" s="2">
        <v>10</v>
      </c>
      <c r="B35" s="58" t="s">
        <v>45</v>
      </c>
      <c r="C35" s="2">
        <v>0</v>
      </c>
      <c r="D35" s="23">
        <v>0</v>
      </c>
      <c r="E35" s="2">
        <v>0</v>
      </c>
      <c r="F35" s="15">
        <v>0</v>
      </c>
      <c r="G35" s="20">
        <v>0</v>
      </c>
      <c r="H35" s="68">
        <v>284.89999999999998</v>
      </c>
      <c r="I35" s="68">
        <v>348</v>
      </c>
    </row>
    <row r="36" spans="1:11" x14ac:dyDescent="0.25">
      <c r="A36" s="3" t="s">
        <v>46</v>
      </c>
      <c r="B36" s="63" t="s">
        <v>35</v>
      </c>
      <c r="C36" s="3">
        <f>SUM(C26:C35)</f>
        <v>7001</v>
      </c>
      <c r="D36" s="26">
        <f>SUM(D26:D35)</f>
        <v>1252.4100000000001</v>
      </c>
      <c r="E36" s="3">
        <f t="shared" ref="E36:F36" si="2">SUM(E26:E35)</f>
        <v>2871</v>
      </c>
      <c r="F36" s="16">
        <f t="shared" si="2"/>
        <v>1505.29</v>
      </c>
      <c r="G36" s="22">
        <v>8190</v>
      </c>
      <c r="H36" s="70">
        <f>SUM(H26:H35)</f>
        <v>6525.44</v>
      </c>
      <c r="I36" s="70">
        <f>SUM(I26:I35)</f>
        <v>15915.36</v>
      </c>
    </row>
    <row r="37" spans="1:11" x14ac:dyDescent="0.25">
      <c r="A37" s="2">
        <v>1</v>
      </c>
      <c r="B37" s="58" t="s">
        <v>47</v>
      </c>
      <c r="C37" s="2">
        <v>9500</v>
      </c>
      <c r="D37" s="23">
        <v>6602</v>
      </c>
      <c r="E37" s="4">
        <v>24770</v>
      </c>
      <c r="F37" s="76">
        <v>12025.67</v>
      </c>
      <c r="G37" s="20">
        <v>20370</v>
      </c>
      <c r="H37" s="68">
        <v>11507.54</v>
      </c>
      <c r="I37" s="68">
        <v>21742.2</v>
      </c>
    </row>
    <row r="38" spans="1:11" x14ac:dyDescent="0.25">
      <c r="A38" s="3" t="s">
        <v>48</v>
      </c>
      <c r="B38" s="63" t="s">
        <v>35</v>
      </c>
      <c r="C38" s="3">
        <v>9500</v>
      </c>
      <c r="D38" s="26">
        <v>6602</v>
      </c>
      <c r="E38" s="9">
        <f t="shared" ref="E38:F38" si="3">SUM(E37)</f>
        <v>24770</v>
      </c>
      <c r="F38" s="79">
        <f t="shared" si="3"/>
        <v>12025.67</v>
      </c>
      <c r="G38" s="22">
        <v>20370</v>
      </c>
      <c r="H38" s="70">
        <v>11507.54</v>
      </c>
      <c r="I38" s="70">
        <f>SUM(I37)</f>
        <v>21742.2</v>
      </c>
    </row>
    <row r="39" spans="1:11" x14ac:dyDescent="0.25">
      <c r="A39" s="4">
        <v>1</v>
      </c>
      <c r="B39" s="4" t="s">
        <v>49</v>
      </c>
      <c r="C39" s="4">
        <v>5946</v>
      </c>
      <c r="D39" s="25">
        <v>2935.23</v>
      </c>
      <c r="E39" s="4">
        <v>25802</v>
      </c>
      <c r="F39" s="76">
        <v>102018.59</v>
      </c>
      <c r="G39" s="20">
        <v>9750</v>
      </c>
      <c r="H39" s="68">
        <v>2012.91</v>
      </c>
      <c r="I39" s="68">
        <v>4306.49</v>
      </c>
    </row>
    <row r="40" spans="1:11" x14ac:dyDescent="0.25">
      <c r="A40" s="4">
        <v>2</v>
      </c>
      <c r="B40" s="4" t="s">
        <v>50</v>
      </c>
      <c r="C40" s="4">
        <v>118</v>
      </c>
      <c r="D40" s="23">
        <v>0</v>
      </c>
      <c r="E40" s="4">
        <v>0</v>
      </c>
      <c r="F40" s="76">
        <v>0</v>
      </c>
      <c r="G40" s="20">
        <v>400</v>
      </c>
      <c r="H40" s="68">
        <v>622.03</v>
      </c>
      <c r="I40" s="68">
        <v>3791.82</v>
      </c>
    </row>
    <row r="41" spans="1:11" x14ac:dyDescent="0.25">
      <c r="A41" s="4">
        <v>3</v>
      </c>
      <c r="B41" s="4" t="s">
        <v>51</v>
      </c>
      <c r="C41" s="4">
        <v>318</v>
      </c>
      <c r="D41" s="23">
        <v>0</v>
      </c>
      <c r="E41" s="4">
        <v>0</v>
      </c>
      <c r="F41" s="76">
        <v>0</v>
      </c>
      <c r="G41" s="20">
        <v>750</v>
      </c>
      <c r="H41" s="68">
        <v>0</v>
      </c>
      <c r="I41" s="68">
        <v>0</v>
      </c>
    </row>
    <row r="42" spans="1:11" x14ac:dyDescent="0.25">
      <c r="A42" s="4">
        <v>4</v>
      </c>
      <c r="B42" s="4" t="s">
        <v>52</v>
      </c>
      <c r="C42" s="4">
        <v>118</v>
      </c>
      <c r="D42" s="23">
        <v>0</v>
      </c>
      <c r="E42" s="4">
        <v>0</v>
      </c>
      <c r="F42" s="76">
        <v>0</v>
      </c>
      <c r="G42" s="20">
        <v>400</v>
      </c>
      <c r="H42" s="68">
        <v>0</v>
      </c>
      <c r="I42" s="227">
        <v>0</v>
      </c>
    </row>
    <row r="43" spans="1:11" x14ac:dyDescent="0.25">
      <c r="A43" s="4"/>
      <c r="B43" s="4" t="s">
        <v>87</v>
      </c>
      <c r="C43" s="4">
        <v>0</v>
      </c>
      <c r="D43" s="77">
        <v>10194.32</v>
      </c>
      <c r="E43" s="9">
        <v>0</v>
      </c>
      <c r="F43" s="79">
        <v>37869.68</v>
      </c>
      <c r="G43" s="20">
        <v>0</v>
      </c>
      <c r="H43" s="24">
        <v>0</v>
      </c>
      <c r="I43" s="21">
        <v>0</v>
      </c>
    </row>
    <row r="44" spans="1:11" x14ac:dyDescent="0.25">
      <c r="A44" s="4"/>
      <c r="B44" s="4" t="s">
        <v>86</v>
      </c>
      <c r="C44" s="4">
        <v>0</v>
      </c>
      <c r="D44" s="21">
        <v>0</v>
      </c>
      <c r="E44" s="4">
        <v>0</v>
      </c>
      <c r="F44" s="76">
        <v>0</v>
      </c>
      <c r="G44" s="20">
        <v>0</v>
      </c>
      <c r="H44" s="224">
        <v>1209.25</v>
      </c>
      <c r="I44" s="228">
        <v>18605.39</v>
      </c>
      <c r="J44" s="202"/>
      <c r="K44" s="202"/>
    </row>
    <row r="45" spans="1:11" x14ac:dyDescent="0.25">
      <c r="A45" s="9" t="s">
        <v>53</v>
      </c>
      <c r="B45" s="9" t="s">
        <v>35</v>
      </c>
      <c r="C45" s="9">
        <f>C25+C36+C38+C39+C40+C41+C42+C43+C44</f>
        <v>66000</v>
      </c>
      <c r="D45" s="9">
        <f t="shared" ref="D45:I45" si="4">D25+D36+D38+D39+D40+D41+D42+D43+D44</f>
        <v>37705.71</v>
      </c>
      <c r="E45" s="9">
        <f t="shared" si="4"/>
        <v>124938</v>
      </c>
      <c r="F45" s="9">
        <f t="shared" si="4"/>
        <v>215542.23</v>
      </c>
      <c r="G45" s="9">
        <f t="shared" si="4"/>
        <v>82000</v>
      </c>
      <c r="H45" s="225">
        <f t="shared" si="4"/>
        <v>47664.31</v>
      </c>
      <c r="I45" s="74">
        <f t="shared" si="4"/>
        <v>154539.25</v>
      </c>
      <c r="J45" s="226"/>
      <c r="K45" s="226"/>
    </row>
    <row r="46" spans="1:11" x14ac:dyDescent="0.25">
      <c r="A46" s="59"/>
      <c r="B46" s="59"/>
      <c r="J46" s="202"/>
      <c r="K46" s="202"/>
    </row>
  </sheetData>
  <mergeCells count="2">
    <mergeCell ref="A1:I1"/>
    <mergeCell ref="A2:F2"/>
  </mergeCells>
  <pageMargins left="0.7" right="0.7" top="0.75" bottom="0.75" header="0.3" footer="0.3"/>
  <pageSetup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opLeftCell="A19" zoomScale="115" zoomScaleNormal="115" workbookViewId="0">
      <selection activeCell="E44" sqref="E44"/>
    </sheetView>
  </sheetViews>
  <sheetFormatPr defaultRowHeight="15" x14ac:dyDescent="0.25"/>
  <cols>
    <col min="1" max="11" width="9.140625" style="80"/>
    <col min="12" max="12" width="9.140625" style="89"/>
    <col min="13" max="16384" width="9.140625" style="80"/>
  </cols>
  <sheetData>
    <row r="1" spans="1:19" x14ac:dyDescent="0.25">
      <c r="A1" s="271" t="s">
        <v>854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3"/>
    </row>
    <row r="2" spans="1:19" x14ac:dyDescent="0.25">
      <c r="A2" s="271" t="s">
        <v>196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3"/>
    </row>
    <row r="3" spans="1:19" s="88" customFormat="1" ht="27" customHeight="1" x14ac:dyDescent="0.25">
      <c r="A3" s="220" t="s">
        <v>1</v>
      </c>
      <c r="B3" s="220" t="s">
        <v>2</v>
      </c>
      <c r="C3" s="220" t="s">
        <v>332</v>
      </c>
      <c r="D3" s="220" t="s">
        <v>333</v>
      </c>
      <c r="E3" s="220" t="s">
        <v>334</v>
      </c>
      <c r="F3" s="220" t="s">
        <v>335</v>
      </c>
      <c r="G3" s="220" t="s">
        <v>336</v>
      </c>
      <c r="H3" s="220" t="s">
        <v>337</v>
      </c>
      <c r="I3" s="220" t="s">
        <v>338</v>
      </c>
      <c r="J3" s="220" t="s">
        <v>339</v>
      </c>
      <c r="K3" s="220" t="s">
        <v>340</v>
      </c>
      <c r="L3" s="221" t="s">
        <v>341</v>
      </c>
      <c r="M3" s="220" t="s">
        <v>342</v>
      </c>
      <c r="N3" s="220" t="s">
        <v>343</v>
      </c>
      <c r="O3" s="220" t="s">
        <v>344</v>
      </c>
      <c r="P3" s="220" t="s">
        <v>345</v>
      </c>
      <c r="Q3" s="220" t="s">
        <v>346</v>
      </c>
      <c r="R3" s="220" t="s">
        <v>347</v>
      </c>
      <c r="S3" s="220" t="s">
        <v>348</v>
      </c>
    </row>
    <row r="4" spans="1:19" x14ac:dyDescent="0.25">
      <c r="A4" s="34">
        <v>1</v>
      </c>
      <c r="B4" s="34" t="s">
        <v>13</v>
      </c>
      <c r="C4" s="34">
        <v>5</v>
      </c>
      <c r="D4" s="34">
        <v>0</v>
      </c>
      <c r="E4" s="34">
        <v>0</v>
      </c>
      <c r="F4" s="34">
        <v>13</v>
      </c>
      <c r="G4" s="34">
        <v>20.73</v>
      </c>
      <c r="H4" s="34">
        <v>43</v>
      </c>
      <c r="I4" s="34">
        <v>46</v>
      </c>
      <c r="J4" s="34">
        <v>295.22000000000003</v>
      </c>
      <c r="K4" s="34">
        <v>100</v>
      </c>
      <c r="L4" s="188">
        <v>0</v>
      </c>
      <c r="M4" s="34">
        <v>0</v>
      </c>
      <c r="N4" s="34">
        <v>0</v>
      </c>
      <c r="O4" s="34">
        <v>148</v>
      </c>
      <c r="P4" s="34">
        <f>D4+L4</f>
        <v>0</v>
      </c>
      <c r="Q4" s="34">
        <f>E4</f>
        <v>0</v>
      </c>
      <c r="R4" s="34">
        <f>F4+I4+M4</f>
        <v>59</v>
      </c>
      <c r="S4" s="34">
        <f>G4+J4+N4</f>
        <v>315.95000000000005</v>
      </c>
    </row>
    <row r="5" spans="1:19" x14ac:dyDescent="0.25">
      <c r="A5" s="34">
        <v>2</v>
      </c>
      <c r="B5" s="34" t="s">
        <v>14</v>
      </c>
      <c r="C5" s="34">
        <v>3</v>
      </c>
      <c r="D5" s="34">
        <v>0</v>
      </c>
      <c r="E5" s="34">
        <v>0</v>
      </c>
      <c r="F5" s="34">
        <v>0</v>
      </c>
      <c r="G5" s="34">
        <v>0</v>
      </c>
      <c r="H5" s="34">
        <v>14</v>
      </c>
      <c r="I5" s="34">
        <v>0</v>
      </c>
      <c r="J5" s="34">
        <v>0</v>
      </c>
      <c r="K5" s="34">
        <v>50</v>
      </c>
      <c r="L5" s="188">
        <v>0</v>
      </c>
      <c r="M5" s="34">
        <v>0</v>
      </c>
      <c r="N5" s="34"/>
      <c r="O5" s="34">
        <v>67</v>
      </c>
      <c r="P5" s="34">
        <f t="shared" ref="P5:P42" si="0">D5+L5</f>
        <v>0</v>
      </c>
      <c r="Q5" s="34">
        <f t="shared" ref="Q5:Q42" si="1">E5</f>
        <v>0</v>
      </c>
      <c r="R5" s="34">
        <f t="shared" ref="R5:R42" si="2">F5+I5+M5</f>
        <v>0</v>
      </c>
      <c r="S5" s="34">
        <f t="shared" ref="S5:S44" si="3">G5+J5+N5</f>
        <v>0</v>
      </c>
    </row>
    <row r="6" spans="1:19" x14ac:dyDescent="0.25">
      <c r="A6" s="34">
        <v>3</v>
      </c>
      <c r="B6" s="34" t="s">
        <v>15</v>
      </c>
      <c r="C6" s="34">
        <v>13</v>
      </c>
      <c r="D6" s="34">
        <v>3</v>
      </c>
      <c r="E6" s="34">
        <v>2.36</v>
      </c>
      <c r="F6" s="34">
        <v>42</v>
      </c>
      <c r="G6" s="34">
        <v>79.099999999999994</v>
      </c>
      <c r="H6" s="34">
        <v>94</v>
      </c>
      <c r="I6" s="34">
        <v>120</v>
      </c>
      <c r="J6" s="34">
        <v>900.63</v>
      </c>
      <c r="K6" s="34">
        <v>290</v>
      </c>
      <c r="L6" s="188">
        <v>0</v>
      </c>
      <c r="M6" s="34">
        <v>0</v>
      </c>
      <c r="N6" s="34"/>
      <c r="O6" s="34">
        <v>397</v>
      </c>
      <c r="P6" s="34" t="s">
        <v>403</v>
      </c>
      <c r="Q6" s="34">
        <f t="shared" si="1"/>
        <v>2.36</v>
      </c>
      <c r="R6" s="34">
        <f t="shared" si="2"/>
        <v>162</v>
      </c>
      <c r="S6" s="34">
        <f t="shared" si="3"/>
        <v>979.73</v>
      </c>
    </row>
    <row r="7" spans="1:19" x14ac:dyDescent="0.25">
      <c r="A7" s="34">
        <v>4</v>
      </c>
      <c r="B7" s="34" t="s">
        <v>16</v>
      </c>
      <c r="C7" s="34">
        <v>11</v>
      </c>
      <c r="D7" s="34">
        <v>0</v>
      </c>
      <c r="E7" s="34">
        <v>0</v>
      </c>
      <c r="F7" s="34">
        <v>8</v>
      </c>
      <c r="G7" s="34">
        <v>94.26</v>
      </c>
      <c r="H7" s="34">
        <v>77</v>
      </c>
      <c r="I7" s="34">
        <v>17</v>
      </c>
      <c r="J7" s="34">
        <v>142.13999999999999</v>
      </c>
      <c r="K7" s="34">
        <v>290</v>
      </c>
      <c r="L7" s="188">
        <v>0</v>
      </c>
      <c r="M7" s="34">
        <v>0</v>
      </c>
      <c r="N7" s="34"/>
      <c r="O7" s="34">
        <v>378</v>
      </c>
      <c r="P7" s="34">
        <f t="shared" si="0"/>
        <v>0</v>
      </c>
      <c r="Q7" s="34">
        <f t="shared" si="1"/>
        <v>0</v>
      </c>
      <c r="R7" s="34">
        <f t="shared" si="2"/>
        <v>25</v>
      </c>
      <c r="S7" s="34">
        <f t="shared" si="3"/>
        <v>236.39999999999998</v>
      </c>
    </row>
    <row r="8" spans="1:19" x14ac:dyDescent="0.25">
      <c r="A8" s="34">
        <v>5</v>
      </c>
      <c r="B8" s="34" t="s">
        <v>17</v>
      </c>
      <c r="C8" s="34">
        <v>3</v>
      </c>
      <c r="D8" s="34">
        <v>1</v>
      </c>
      <c r="E8" s="34">
        <v>0.91</v>
      </c>
      <c r="F8" s="34">
        <v>0</v>
      </c>
      <c r="G8" s="34">
        <v>0</v>
      </c>
      <c r="H8" s="34">
        <v>14</v>
      </c>
      <c r="I8" s="34">
        <v>0</v>
      </c>
      <c r="J8" s="34">
        <v>0</v>
      </c>
      <c r="K8" s="34">
        <v>50</v>
      </c>
      <c r="L8" s="188">
        <v>22</v>
      </c>
      <c r="M8" s="34">
        <v>25</v>
      </c>
      <c r="N8" s="34">
        <v>66.22</v>
      </c>
      <c r="O8" s="34">
        <v>67</v>
      </c>
      <c r="P8" s="34">
        <f t="shared" si="0"/>
        <v>23</v>
      </c>
      <c r="Q8" s="34">
        <f t="shared" si="1"/>
        <v>0.91</v>
      </c>
      <c r="R8" s="34">
        <f t="shared" si="2"/>
        <v>25</v>
      </c>
      <c r="S8" s="34">
        <f t="shared" si="3"/>
        <v>66.22</v>
      </c>
    </row>
    <row r="9" spans="1:19" x14ac:dyDescent="0.25">
      <c r="A9" s="34">
        <v>6</v>
      </c>
      <c r="B9" s="34" t="s">
        <v>18</v>
      </c>
      <c r="C9" s="34">
        <v>23</v>
      </c>
      <c r="D9" s="34">
        <v>35</v>
      </c>
      <c r="E9" s="34">
        <v>69</v>
      </c>
      <c r="F9" s="34">
        <v>150</v>
      </c>
      <c r="G9" s="34">
        <v>459.44</v>
      </c>
      <c r="H9" s="34">
        <v>210</v>
      </c>
      <c r="I9" s="34">
        <v>43</v>
      </c>
      <c r="J9" s="34">
        <v>356.56</v>
      </c>
      <c r="K9" s="34">
        <v>540</v>
      </c>
      <c r="L9" s="188">
        <v>0</v>
      </c>
      <c r="M9" s="34">
        <v>0</v>
      </c>
      <c r="N9" s="34"/>
      <c r="O9" s="34">
        <v>773</v>
      </c>
      <c r="P9" s="34">
        <f t="shared" si="0"/>
        <v>35</v>
      </c>
      <c r="Q9" s="34">
        <f t="shared" si="1"/>
        <v>69</v>
      </c>
      <c r="R9" s="34">
        <f t="shared" si="2"/>
        <v>193</v>
      </c>
      <c r="S9" s="34">
        <f t="shared" si="3"/>
        <v>816</v>
      </c>
    </row>
    <row r="10" spans="1:19" x14ac:dyDescent="0.25">
      <c r="A10" s="34">
        <v>7</v>
      </c>
      <c r="B10" s="34" t="s">
        <v>19</v>
      </c>
      <c r="C10" s="34">
        <v>24</v>
      </c>
      <c r="D10" s="34">
        <v>2</v>
      </c>
      <c r="E10" s="34">
        <v>8.84</v>
      </c>
      <c r="F10" s="34">
        <v>76</v>
      </c>
      <c r="G10" s="34">
        <v>379.1</v>
      </c>
      <c r="H10" s="34">
        <v>175</v>
      </c>
      <c r="I10" s="34">
        <v>19</v>
      </c>
      <c r="J10" s="34">
        <v>196</v>
      </c>
      <c r="K10" s="34">
        <v>543</v>
      </c>
      <c r="L10" s="188">
        <v>1</v>
      </c>
      <c r="M10" s="34">
        <v>1</v>
      </c>
      <c r="N10" s="34">
        <v>4</v>
      </c>
      <c r="O10" s="34">
        <v>742</v>
      </c>
      <c r="P10" s="34">
        <f t="shared" si="0"/>
        <v>3</v>
      </c>
      <c r="Q10" s="34">
        <f t="shared" si="1"/>
        <v>8.84</v>
      </c>
      <c r="R10" s="34">
        <f t="shared" si="2"/>
        <v>96</v>
      </c>
      <c r="S10" s="34">
        <f t="shared" si="3"/>
        <v>579.1</v>
      </c>
    </row>
    <row r="11" spans="1:19" x14ac:dyDescent="0.25">
      <c r="A11" s="34">
        <v>8</v>
      </c>
      <c r="B11" s="34" t="s">
        <v>20</v>
      </c>
      <c r="C11" s="34">
        <v>3</v>
      </c>
      <c r="D11" s="34">
        <v>0</v>
      </c>
      <c r="E11" s="34">
        <v>0</v>
      </c>
      <c r="F11" s="34">
        <v>3</v>
      </c>
      <c r="G11" s="34">
        <v>4</v>
      </c>
      <c r="H11" s="34">
        <v>14</v>
      </c>
      <c r="I11" s="34">
        <v>2</v>
      </c>
      <c r="J11" s="34">
        <v>15</v>
      </c>
      <c r="K11" s="34">
        <v>50</v>
      </c>
      <c r="L11" s="188">
        <v>0</v>
      </c>
      <c r="M11" s="34">
        <v>0</v>
      </c>
      <c r="N11" s="34"/>
      <c r="O11" s="34">
        <v>67</v>
      </c>
      <c r="P11" s="34">
        <f t="shared" si="0"/>
        <v>0</v>
      </c>
      <c r="Q11" s="34">
        <f t="shared" si="1"/>
        <v>0</v>
      </c>
      <c r="R11" s="34">
        <f t="shared" si="2"/>
        <v>5</v>
      </c>
      <c r="S11" s="34">
        <f t="shared" si="3"/>
        <v>19</v>
      </c>
    </row>
    <row r="12" spans="1:19" x14ac:dyDescent="0.25">
      <c r="A12" s="34">
        <v>9</v>
      </c>
      <c r="B12" s="34" t="s">
        <v>21</v>
      </c>
      <c r="C12" s="34">
        <v>5</v>
      </c>
      <c r="D12" s="34">
        <v>0</v>
      </c>
      <c r="E12" s="34">
        <v>0</v>
      </c>
      <c r="F12" s="34">
        <v>14</v>
      </c>
      <c r="G12" s="34">
        <v>45.64</v>
      </c>
      <c r="H12" s="34">
        <v>52</v>
      </c>
      <c r="I12" s="34">
        <v>42</v>
      </c>
      <c r="J12" s="34">
        <v>204.61</v>
      </c>
      <c r="K12" s="34">
        <v>140</v>
      </c>
      <c r="L12" s="188">
        <v>0</v>
      </c>
      <c r="M12" s="34">
        <v>0</v>
      </c>
      <c r="N12" s="34"/>
      <c r="O12" s="34">
        <v>197</v>
      </c>
      <c r="P12" s="34">
        <f t="shared" si="0"/>
        <v>0</v>
      </c>
      <c r="Q12" s="34">
        <f t="shared" si="1"/>
        <v>0</v>
      </c>
      <c r="R12" s="34">
        <f t="shared" si="2"/>
        <v>56</v>
      </c>
      <c r="S12" s="34">
        <f t="shared" si="3"/>
        <v>250.25</v>
      </c>
    </row>
    <row r="13" spans="1:19" x14ac:dyDescent="0.25">
      <c r="A13" s="34">
        <v>10</v>
      </c>
      <c r="B13" s="34" t="s">
        <v>22</v>
      </c>
      <c r="C13" s="34">
        <v>4</v>
      </c>
      <c r="D13" s="34">
        <v>0</v>
      </c>
      <c r="E13" s="34">
        <v>0</v>
      </c>
      <c r="F13" s="34">
        <v>10</v>
      </c>
      <c r="G13" s="34">
        <v>71.84</v>
      </c>
      <c r="H13" s="34">
        <v>21</v>
      </c>
      <c r="I13" s="34">
        <v>31</v>
      </c>
      <c r="J13" s="34">
        <v>235.94</v>
      </c>
      <c r="K13" s="34">
        <v>100</v>
      </c>
      <c r="L13" s="188">
        <v>10</v>
      </c>
      <c r="M13" s="34">
        <v>148</v>
      </c>
      <c r="N13" s="34">
        <v>1606.45</v>
      </c>
      <c r="O13" s="34">
        <v>125</v>
      </c>
      <c r="P13" s="34">
        <f t="shared" si="0"/>
        <v>10</v>
      </c>
      <c r="Q13" s="34">
        <f t="shared" si="1"/>
        <v>0</v>
      </c>
      <c r="R13" s="34">
        <f t="shared" si="2"/>
        <v>189</v>
      </c>
      <c r="S13" s="34">
        <f t="shared" si="3"/>
        <v>1914.23</v>
      </c>
    </row>
    <row r="14" spans="1:19" x14ac:dyDescent="0.25">
      <c r="A14" s="34">
        <v>11</v>
      </c>
      <c r="B14" s="34" t="s">
        <v>23</v>
      </c>
      <c r="C14" s="34">
        <v>10</v>
      </c>
      <c r="D14" s="34">
        <v>0</v>
      </c>
      <c r="E14" s="34">
        <v>0</v>
      </c>
      <c r="F14" s="34">
        <v>12</v>
      </c>
      <c r="G14" s="34">
        <v>31.89</v>
      </c>
      <c r="H14" s="34">
        <v>96</v>
      </c>
      <c r="I14" s="34">
        <v>59</v>
      </c>
      <c r="J14" s="34">
        <v>606.17999999999995</v>
      </c>
      <c r="K14" s="34">
        <v>140</v>
      </c>
      <c r="L14" s="188">
        <v>0</v>
      </c>
      <c r="M14" s="34">
        <v>3</v>
      </c>
      <c r="N14" s="34">
        <v>20.420000000000002</v>
      </c>
      <c r="O14" s="34">
        <v>246</v>
      </c>
      <c r="P14" s="34">
        <f t="shared" si="0"/>
        <v>0</v>
      </c>
      <c r="Q14" s="34">
        <f t="shared" si="1"/>
        <v>0</v>
      </c>
      <c r="R14" s="34">
        <f t="shared" si="2"/>
        <v>74</v>
      </c>
      <c r="S14" s="34">
        <f t="shared" si="3"/>
        <v>658.4899999999999</v>
      </c>
    </row>
    <row r="15" spans="1:19" x14ac:dyDescent="0.25">
      <c r="A15" s="34">
        <v>12</v>
      </c>
      <c r="B15" s="34" t="s">
        <v>24</v>
      </c>
      <c r="C15" s="34">
        <v>3</v>
      </c>
      <c r="D15" s="34">
        <v>0</v>
      </c>
      <c r="E15" s="34">
        <v>0</v>
      </c>
      <c r="F15" s="34">
        <v>46</v>
      </c>
      <c r="G15" s="34">
        <v>49.33</v>
      </c>
      <c r="H15" s="34">
        <v>14</v>
      </c>
      <c r="I15" s="34">
        <v>7</v>
      </c>
      <c r="J15" s="34">
        <v>46.8</v>
      </c>
      <c r="K15" s="34">
        <v>50</v>
      </c>
      <c r="L15" s="188">
        <v>0</v>
      </c>
      <c r="M15" s="34">
        <v>26</v>
      </c>
      <c r="N15" s="34">
        <v>0.23</v>
      </c>
      <c r="O15" s="34">
        <v>67</v>
      </c>
      <c r="P15" s="34">
        <f t="shared" si="0"/>
        <v>0</v>
      </c>
      <c r="Q15" s="34">
        <f t="shared" si="1"/>
        <v>0</v>
      </c>
      <c r="R15" s="34">
        <f t="shared" si="2"/>
        <v>79</v>
      </c>
      <c r="S15" s="34">
        <f t="shared" si="3"/>
        <v>96.36</v>
      </c>
    </row>
    <row r="16" spans="1:19" x14ac:dyDescent="0.25">
      <c r="A16" s="34">
        <v>13</v>
      </c>
      <c r="B16" s="34" t="s">
        <v>25</v>
      </c>
      <c r="C16" s="34">
        <v>27</v>
      </c>
      <c r="D16" s="34">
        <v>21</v>
      </c>
      <c r="E16" s="34">
        <v>157.6</v>
      </c>
      <c r="F16" s="34">
        <v>142</v>
      </c>
      <c r="G16" s="34">
        <v>455.25</v>
      </c>
      <c r="H16" s="34">
        <v>231</v>
      </c>
      <c r="I16" s="34">
        <v>117</v>
      </c>
      <c r="J16" s="34">
        <v>2388.65</v>
      </c>
      <c r="K16" s="34">
        <v>590</v>
      </c>
      <c r="L16" s="188">
        <v>204</v>
      </c>
      <c r="M16" s="34">
        <v>665</v>
      </c>
      <c r="N16" s="34">
        <v>2234.9699999999998</v>
      </c>
      <c r="O16" s="34">
        <v>848</v>
      </c>
      <c r="P16" s="34">
        <f t="shared" si="0"/>
        <v>225</v>
      </c>
      <c r="Q16" s="34">
        <f t="shared" si="1"/>
        <v>157.6</v>
      </c>
      <c r="R16" s="34">
        <f t="shared" si="2"/>
        <v>924</v>
      </c>
      <c r="S16" s="34">
        <f t="shared" si="3"/>
        <v>5078.87</v>
      </c>
    </row>
    <row r="17" spans="1:19" x14ac:dyDescent="0.25">
      <c r="A17" s="34">
        <v>14</v>
      </c>
      <c r="B17" s="34" t="s">
        <v>26</v>
      </c>
      <c r="C17" s="34">
        <v>3</v>
      </c>
      <c r="D17" s="34">
        <v>0</v>
      </c>
      <c r="E17" s="34">
        <v>0</v>
      </c>
      <c r="F17" s="34">
        <v>0</v>
      </c>
      <c r="G17" s="34">
        <v>0</v>
      </c>
      <c r="H17" s="34">
        <v>14</v>
      </c>
      <c r="I17" s="87">
        <v>0</v>
      </c>
      <c r="J17" s="34">
        <v>0</v>
      </c>
      <c r="K17" s="34">
        <v>50</v>
      </c>
      <c r="L17" s="188">
        <v>0</v>
      </c>
      <c r="M17" s="34">
        <v>0</v>
      </c>
      <c r="N17" s="34">
        <v>0</v>
      </c>
      <c r="O17" s="34">
        <v>67</v>
      </c>
      <c r="P17" s="34">
        <f t="shared" si="0"/>
        <v>0</v>
      </c>
      <c r="Q17" s="34">
        <f t="shared" si="1"/>
        <v>0</v>
      </c>
      <c r="R17" s="34">
        <f t="shared" si="2"/>
        <v>0</v>
      </c>
      <c r="S17" s="34">
        <f t="shared" si="3"/>
        <v>0</v>
      </c>
    </row>
    <row r="18" spans="1:19" x14ac:dyDescent="0.25">
      <c r="A18" s="34">
        <v>15</v>
      </c>
      <c r="B18" s="34" t="s">
        <v>27</v>
      </c>
      <c r="C18" s="34">
        <v>260</v>
      </c>
      <c r="D18" s="34">
        <v>363</v>
      </c>
      <c r="E18" s="34">
        <v>1012.37</v>
      </c>
      <c r="F18" s="34">
        <v>2243</v>
      </c>
      <c r="G18" s="34">
        <v>6445.67</v>
      </c>
      <c r="H18" s="34">
        <v>1535</v>
      </c>
      <c r="I18" s="34">
        <v>4560</v>
      </c>
      <c r="J18" s="34">
        <v>42441.29</v>
      </c>
      <c r="K18" s="34">
        <v>4228</v>
      </c>
      <c r="L18" s="188">
        <v>1</v>
      </c>
      <c r="M18" s="34">
        <v>697</v>
      </c>
      <c r="N18" s="34">
        <v>770.34</v>
      </c>
      <c r="O18" s="34">
        <v>6023</v>
      </c>
      <c r="P18" s="34">
        <f t="shared" si="0"/>
        <v>364</v>
      </c>
      <c r="Q18" s="34">
        <f t="shared" si="1"/>
        <v>1012.37</v>
      </c>
      <c r="R18" s="34">
        <f t="shared" si="2"/>
        <v>7500</v>
      </c>
      <c r="S18" s="34">
        <f t="shared" si="3"/>
        <v>49657.299999999996</v>
      </c>
    </row>
    <row r="19" spans="1:19" x14ac:dyDescent="0.25">
      <c r="A19" s="34">
        <v>16</v>
      </c>
      <c r="B19" s="34" t="s">
        <v>28</v>
      </c>
      <c r="C19" s="34">
        <v>12</v>
      </c>
      <c r="D19" s="34">
        <v>5</v>
      </c>
      <c r="E19" s="34">
        <v>3</v>
      </c>
      <c r="F19" s="34">
        <v>62</v>
      </c>
      <c r="G19" s="34">
        <v>131.32</v>
      </c>
      <c r="H19" s="34">
        <v>64</v>
      </c>
      <c r="I19" s="34">
        <v>8</v>
      </c>
      <c r="J19" s="34">
        <v>75.88</v>
      </c>
      <c r="K19" s="34">
        <v>200</v>
      </c>
      <c r="L19" s="188">
        <v>73</v>
      </c>
      <c r="M19" s="34">
        <v>4</v>
      </c>
      <c r="N19" s="34">
        <v>7.34</v>
      </c>
      <c r="O19" s="34">
        <v>276</v>
      </c>
      <c r="P19" s="34">
        <f t="shared" si="0"/>
        <v>78</v>
      </c>
      <c r="Q19" s="34">
        <f t="shared" si="1"/>
        <v>3</v>
      </c>
      <c r="R19" s="34">
        <f t="shared" si="2"/>
        <v>74</v>
      </c>
      <c r="S19" s="34">
        <f t="shared" si="3"/>
        <v>214.54</v>
      </c>
    </row>
    <row r="20" spans="1:19" x14ac:dyDescent="0.25">
      <c r="A20" s="34">
        <v>17</v>
      </c>
      <c r="B20" s="34" t="s">
        <v>29</v>
      </c>
      <c r="C20" s="34">
        <v>35</v>
      </c>
      <c r="D20" s="34">
        <v>1</v>
      </c>
      <c r="E20" s="34">
        <v>7.5</v>
      </c>
      <c r="F20" s="34">
        <v>39</v>
      </c>
      <c r="G20" s="34">
        <v>137.12</v>
      </c>
      <c r="H20" s="34">
        <v>371</v>
      </c>
      <c r="I20" s="34">
        <v>270</v>
      </c>
      <c r="J20" s="34">
        <v>4217.72</v>
      </c>
      <c r="K20" s="34">
        <v>650</v>
      </c>
      <c r="L20" s="188">
        <v>6</v>
      </c>
      <c r="M20" s="34">
        <v>149</v>
      </c>
      <c r="N20" s="34">
        <v>1689.42</v>
      </c>
      <c r="O20" s="34">
        <v>1056</v>
      </c>
      <c r="P20" s="34">
        <f t="shared" si="0"/>
        <v>7</v>
      </c>
      <c r="Q20" s="34">
        <f t="shared" si="1"/>
        <v>7.5</v>
      </c>
      <c r="R20" s="34">
        <f t="shared" si="2"/>
        <v>458</v>
      </c>
      <c r="S20" s="34">
        <f t="shared" si="3"/>
        <v>6044.26</v>
      </c>
    </row>
    <row r="21" spans="1:19" x14ac:dyDescent="0.25">
      <c r="A21" s="34">
        <v>18</v>
      </c>
      <c r="B21" s="34" t="s">
        <v>30</v>
      </c>
      <c r="C21" s="34">
        <v>23</v>
      </c>
      <c r="D21" s="34">
        <v>2</v>
      </c>
      <c r="E21" s="34">
        <v>8.9</v>
      </c>
      <c r="F21" s="34">
        <v>28</v>
      </c>
      <c r="G21" s="34">
        <v>8.8699999999999992</v>
      </c>
      <c r="H21" s="34">
        <v>172</v>
      </c>
      <c r="I21" s="34">
        <v>45</v>
      </c>
      <c r="J21" s="34">
        <v>15.1</v>
      </c>
      <c r="K21" s="34">
        <v>580</v>
      </c>
      <c r="L21" s="188">
        <v>0</v>
      </c>
      <c r="M21" s="34"/>
      <c r="N21" s="34"/>
      <c r="O21" s="34">
        <v>775</v>
      </c>
      <c r="P21" s="34">
        <f t="shared" si="0"/>
        <v>2</v>
      </c>
      <c r="Q21" s="34">
        <f t="shared" si="1"/>
        <v>8.9</v>
      </c>
      <c r="R21" s="34">
        <f t="shared" si="2"/>
        <v>73</v>
      </c>
      <c r="S21" s="34">
        <f t="shared" si="3"/>
        <v>23.97</v>
      </c>
    </row>
    <row r="22" spans="1:19" x14ac:dyDescent="0.25">
      <c r="A22" s="34">
        <v>19</v>
      </c>
      <c r="B22" s="34" t="s">
        <v>31</v>
      </c>
      <c r="C22" s="34">
        <v>13</v>
      </c>
      <c r="D22" s="34">
        <v>8</v>
      </c>
      <c r="E22" s="34">
        <v>20.04</v>
      </c>
      <c r="F22" s="34">
        <v>51</v>
      </c>
      <c r="G22" s="34">
        <v>145.78</v>
      </c>
      <c r="H22" s="34">
        <v>81</v>
      </c>
      <c r="I22" s="34">
        <v>21</v>
      </c>
      <c r="J22" s="34">
        <v>128.71</v>
      </c>
      <c r="K22" s="34">
        <v>343</v>
      </c>
      <c r="L22" s="188">
        <v>0</v>
      </c>
      <c r="M22" s="34">
        <v>274</v>
      </c>
      <c r="N22" s="34">
        <v>677.47</v>
      </c>
      <c r="O22" s="34">
        <v>437</v>
      </c>
      <c r="P22" s="34">
        <f t="shared" si="0"/>
        <v>8</v>
      </c>
      <c r="Q22" s="34">
        <f t="shared" si="1"/>
        <v>20.04</v>
      </c>
      <c r="R22" s="34">
        <f t="shared" si="2"/>
        <v>346</v>
      </c>
      <c r="S22" s="34">
        <f t="shared" si="3"/>
        <v>951.96</v>
      </c>
    </row>
    <row r="23" spans="1:19" x14ac:dyDescent="0.25">
      <c r="A23" s="34">
        <v>20</v>
      </c>
      <c r="B23" s="34" t="s">
        <v>32</v>
      </c>
      <c r="C23" s="34">
        <v>11</v>
      </c>
      <c r="D23" s="34">
        <v>9</v>
      </c>
      <c r="E23" s="34">
        <v>6.64</v>
      </c>
      <c r="F23" s="34">
        <v>70</v>
      </c>
      <c r="G23" s="34">
        <v>148.9</v>
      </c>
      <c r="H23" s="34">
        <v>57</v>
      </c>
      <c r="I23" s="34">
        <v>89</v>
      </c>
      <c r="J23" s="34">
        <v>761.42</v>
      </c>
      <c r="K23" s="34">
        <v>200</v>
      </c>
      <c r="L23" s="188">
        <v>0</v>
      </c>
      <c r="M23" s="34">
        <v>9</v>
      </c>
      <c r="N23" s="34">
        <v>157.72</v>
      </c>
      <c r="O23" s="34">
        <v>268</v>
      </c>
      <c r="P23" s="34">
        <f t="shared" si="0"/>
        <v>9</v>
      </c>
      <c r="Q23" s="34">
        <f t="shared" si="1"/>
        <v>6.64</v>
      </c>
      <c r="R23" s="34">
        <f t="shared" si="2"/>
        <v>168</v>
      </c>
      <c r="S23" s="34">
        <f t="shared" si="3"/>
        <v>1068.04</v>
      </c>
    </row>
    <row r="24" spans="1:19" x14ac:dyDescent="0.25">
      <c r="A24" s="34">
        <v>21</v>
      </c>
      <c r="B24" s="34" t="s">
        <v>33</v>
      </c>
      <c r="C24" s="34">
        <v>4</v>
      </c>
      <c r="D24" s="34">
        <v>0</v>
      </c>
      <c r="E24" s="34"/>
      <c r="F24" s="34">
        <v>6</v>
      </c>
      <c r="G24" s="34">
        <v>15.9</v>
      </c>
      <c r="H24" s="34">
        <v>21</v>
      </c>
      <c r="I24" s="34">
        <v>5</v>
      </c>
      <c r="J24" s="34">
        <v>42.8</v>
      </c>
      <c r="K24" s="34">
        <v>100</v>
      </c>
      <c r="L24" s="188">
        <v>14</v>
      </c>
      <c r="M24" s="34">
        <v>18</v>
      </c>
      <c r="N24" s="34">
        <v>208.2</v>
      </c>
      <c r="O24" s="34">
        <v>125</v>
      </c>
      <c r="P24" s="34">
        <f t="shared" si="0"/>
        <v>14</v>
      </c>
      <c r="Q24" s="34">
        <f t="shared" si="1"/>
        <v>0</v>
      </c>
      <c r="R24" s="34">
        <f t="shared" si="2"/>
        <v>29</v>
      </c>
      <c r="S24" s="34">
        <f t="shared" si="3"/>
        <v>266.89999999999998</v>
      </c>
    </row>
    <row r="25" spans="1:19" s="90" customFormat="1" x14ac:dyDescent="0.25">
      <c r="A25" s="51" t="s">
        <v>34</v>
      </c>
      <c r="B25" s="51" t="s">
        <v>35</v>
      </c>
      <c r="C25" s="51">
        <f t="shared" ref="C25:S25" si="4">SUM(C4:C24)</f>
        <v>495</v>
      </c>
      <c r="D25" s="51">
        <f t="shared" si="4"/>
        <v>450</v>
      </c>
      <c r="E25" s="51">
        <f t="shared" si="4"/>
        <v>1297.1600000000001</v>
      </c>
      <c r="F25" s="51">
        <f t="shared" si="4"/>
        <v>3015</v>
      </c>
      <c r="G25" s="51">
        <f t="shared" si="4"/>
        <v>8724.1400000000012</v>
      </c>
      <c r="H25" s="51">
        <f t="shared" si="4"/>
        <v>3370</v>
      </c>
      <c r="I25" s="51">
        <f t="shared" si="4"/>
        <v>5501</v>
      </c>
      <c r="J25" s="51">
        <f t="shared" si="4"/>
        <v>53070.65</v>
      </c>
      <c r="K25" s="51">
        <f t="shared" si="4"/>
        <v>9284</v>
      </c>
      <c r="L25" s="189">
        <f t="shared" si="4"/>
        <v>331</v>
      </c>
      <c r="M25" s="51">
        <f t="shared" si="4"/>
        <v>2019</v>
      </c>
      <c r="N25" s="51">
        <f t="shared" si="4"/>
        <v>7442.7800000000007</v>
      </c>
      <c r="O25" s="51">
        <f t="shared" si="4"/>
        <v>13149</v>
      </c>
      <c r="P25" s="51">
        <f t="shared" si="4"/>
        <v>778</v>
      </c>
      <c r="Q25" s="51">
        <f t="shared" si="4"/>
        <v>1297.1600000000001</v>
      </c>
      <c r="R25" s="51">
        <f t="shared" si="4"/>
        <v>10535</v>
      </c>
      <c r="S25" s="51">
        <f t="shared" si="4"/>
        <v>69237.569999999992</v>
      </c>
    </row>
    <row r="26" spans="1:19" x14ac:dyDescent="0.25">
      <c r="A26" s="34">
        <v>1</v>
      </c>
      <c r="B26" s="34" t="s">
        <v>36</v>
      </c>
      <c r="C26" s="34">
        <v>39</v>
      </c>
      <c r="D26" s="34">
        <v>1</v>
      </c>
      <c r="E26" s="34">
        <v>3.06</v>
      </c>
      <c r="F26" s="34">
        <v>5</v>
      </c>
      <c r="G26" s="34">
        <v>12.45</v>
      </c>
      <c r="H26" s="34">
        <v>335</v>
      </c>
      <c r="I26" s="34">
        <v>19</v>
      </c>
      <c r="J26" s="34">
        <v>26.7</v>
      </c>
      <c r="K26" s="34">
        <v>682</v>
      </c>
      <c r="L26" s="188">
        <v>0</v>
      </c>
      <c r="M26" s="34">
        <v>37</v>
      </c>
      <c r="N26" s="34">
        <v>477.85</v>
      </c>
      <c r="O26" s="34">
        <v>1056</v>
      </c>
      <c r="P26" s="34">
        <f t="shared" si="0"/>
        <v>1</v>
      </c>
      <c r="Q26" s="34">
        <f t="shared" si="1"/>
        <v>3.06</v>
      </c>
      <c r="R26" s="34">
        <f t="shared" si="2"/>
        <v>61</v>
      </c>
      <c r="S26" s="34">
        <f t="shared" si="3"/>
        <v>517</v>
      </c>
    </row>
    <row r="27" spans="1:19" x14ac:dyDescent="0.25">
      <c r="A27" s="34">
        <v>2</v>
      </c>
      <c r="B27" s="34" t="s">
        <v>37</v>
      </c>
      <c r="C27" s="34">
        <v>6</v>
      </c>
      <c r="D27" s="34">
        <v>0</v>
      </c>
      <c r="E27" s="34"/>
      <c r="F27" s="34">
        <v>0</v>
      </c>
      <c r="G27" s="34">
        <v>0</v>
      </c>
      <c r="H27" s="34">
        <v>29</v>
      </c>
      <c r="I27" s="34">
        <v>0</v>
      </c>
      <c r="J27" s="34">
        <v>0</v>
      </c>
      <c r="K27" s="34">
        <v>200</v>
      </c>
      <c r="L27" s="188">
        <v>0</v>
      </c>
      <c r="M27" s="34">
        <v>7</v>
      </c>
      <c r="N27" s="34">
        <v>71.05</v>
      </c>
      <c r="O27" s="34">
        <v>235</v>
      </c>
      <c r="P27" s="34">
        <f t="shared" si="0"/>
        <v>0</v>
      </c>
      <c r="Q27" s="34">
        <f t="shared" si="1"/>
        <v>0</v>
      </c>
      <c r="R27" s="34">
        <f t="shared" si="2"/>
        <v>7</v>
      </c>
      <c r="S27" s="34">
        <f t="shared" si="3"/>
        <v>71.05</v>
      </c>
    </row>
    <row r="28" spans="1:19" x14ac:dyDescent="0.25">
      <c r="A28" s="34">
        <v>3</v>
      </c>
      <c r="B28" s="34" t="s">
        <v>38</v>
      </c>
      <c r="C28" s="34">
        <v>20</v>
      </c>
      <c r="D28" s="34">
        <v>0</v>
      </c>
      <c r="E28" s="34"/>
      <c r="F28" s="34">
        <v>0</v>
      </c>
      <c r="G28" s="34">
        <v>0</v>
      </c>
      <c r="H28" s="34">
        <v>150</v>
      </c>
      <c r="I28" s="34">
        <v>0</v>
      </c>
      <c r="J28" s="34">
        <v>0</v>
      </c>
      <c r="K28" s="34">
        <v>332</v>
      </c>
      <c r="L28" s="188">
        <v>0</v>
      </c>
      <c r="M28" s="34"/>
      <c r="N28" s="34"/>
      <c r="O28" s="34">
        <v>502</v>
      </c>
      <c r="P28" s="34">
        <f t="shared" si="0"/>
        <v>0</v>
      </c>
      <c r="Q28" s="34">
        <f t="shared" si="1"/>
        <v>0</v>
      </c>
      <c r="R28" s="34">
        <f t="shared" si="2"/>
        <v>0</v>
      </c>
      <c r="S28" s="34">
        <f t="shared" si="3"/>
        <v>0</v>
      </c>
    </row>
    <row r="29" spans="1:19" x14ac:dyDescent="0.25">
      <c r="A29" s="34">
        <v>4</v>
      </c>
      <c r="B29" s="34" t="s">
        <v>39</v>
      </c>
      <c r="C29" s="34">
        <v>5</v>
      </c>
      <c r="D29" s="34">
        <v>0</v>
      </c>
      <c r="E29" s="34"/>
      <c r="F29" s="34">
        <v>0</v>
      </c>
      <c r="G29" s="34">
        <v>0</v>
      </c>
      <c r="H29" s="34">
        <v>21</v>
      </c>
      <c r="I29" s="34">
        <v>0</v>
      </c>
      <c r="J29" s="34">
        <v>0</v>
      </c>
      <c r="K29" s="34">
        <v>142</v>
      </c>
      <c r="L29" s="188">
        <v>0</v>
      </c>
      <c r="M29" s="34"/>
      <c r="N29" s="34"/>
      <c r="O29" s="34">
        <v>168</v>
      </c>
      <c r="P29" s="34">
        <f t="shared" si="0"/>
        <v>0</v>
      </c>
      <c r="Q29" s="34">
        <f t="shared" si="1"/>
        <v>0</v>
      </c>
      <c r="R29" s="34">
        <f t="shared" si="2"/>
        <v>0</v>
      </c>
      <c r="S29" s="34">
        <f t="shared" si="3"/>
        <v>0</v>
      </c>
    </row>
    <row r="30" spans="1:19" x14ac:dyDescent="0.25">
      <c r="A30" s="34">
        <v>5</v>
      </c>
      <c r="B30" s="34" t="s">
        <v>40</v>
      </c>
      <c r="C30" s="34">
        <v>19</v>
      </c>
      <c r="D30" s="34">
        <v>0</v>
      </c>
      <c r="E30" s="34">
        <v>0</v>
      </c>
      <c r="F30" s="34">
        <v>29</v>
      </c>
      <c r="G30" s="34">
        <v>44.58</v>
      </c>
      <c r="H30" s="34">
        <v>152</v>
      </c>
      <c r="I30" s="34">
        <v>0</v>
      </c>
      <c r="J30" s="34">
        <v>0</v>
      </c>
      <c r="K30" s="34">
        <v>355</v>
      </c>
      <c r="L30" s="188">
        <v>8</v>
      </c>
      <c r="M30" s="34">
        <v>60</v>
      </c>
      <c r="N30" s="34">
        <v>327.11</v>
      </c>
      <c r="O30" s="34">
        <v>526</v>
      </c>
      <c r="P30" s="34">
        <f t="shared" si="0"/>
        <v>8</v>
      </c>
      <c r="Q30" s="34">
        <f t="shared" si="1"/>
        <v>0</v>
      </c>
      <c r="R30" s="34">
        <f t="shared" si="2"/>
        <v>89</v>
      </c>
      <c r="S30" s="34">
        <f t="shared" si="3"/>
        <v>371.69</v>
      </c>
    </row>
    <row r="31" spans="1:19" x14ac:dyDescent="0.25">
      <c r="A31" s="34">
        <v>6</v>
      </c>
      <c r="B31" s="34" t="s">
        <v>41</v>
      </c>
      <c r="C31" s="34">
        <v>3</v>
      </c>
      <c r="D31" s="34">
        <v>0</v>
      </c>
      <c r="E31" s="34"/>
      <c r="F31" s="34">
        <v>0</v>
      </c>
      <c r="G31" s="34">
        <v>0</v>
      </c>
      <c r="H31" s="34">
        <v>14</v>
      </c>
      <c r="I31" s="34">
        <v>0</v>
      </c>
      <c r="J31" s="34">
        <v>0</v>
      </c>
      <c r="K31" s="34">
        <v>50</v>
      </c>
      <c r="L31" s="188">
        <v>0</v>
      </c>
      <c r="M31" s="34"/>
      <c r="N31" s="34"/>
      <c r="O31" s="34">
        <v>67</v>
      </c>
      <c r="P31" s="34">
        <f t="shared" si="0"/>
        <v>0</v>
      </c>
      <c r="Q31" s="34">
        <f t="shared" si="1"/>
        <v>0</v>
      </c>
      <c r="R31" s="34">
        <f t="shared" si="2"/>
        <v>0</v>
      </c>
      <c r="S31" s="34">
        <f t="shared" si="3"/>
        <v>0</v>
      </c>
    </row>
    <row r="32" spans="1:19" x14ac:dyDescent="0.25">
      <c r="A32" s="34">
        <v>7</v>
      </c>
      <c r="B32" s="34" t="s">
        <v>42</v>
      </c>
      <c r="C32" s="34">
        <v>3</v>
      </c>
      <c r="D32" s="34">
        <v>0</v>
      </c>
      <c r="E32" s="34"/>
      <c r="F32" s="34">
        <v>0</v>
      </c>
      <c r="G32" s="34">
        <v>0</v>
      </c>
      <c r="H32" s="34">
        <v>14</v>
      </c>
      <c r="I32" s="34">
        <v>0</v>
      </c>
      <c r="J32" s="34">
        <v>0</v>
      </c>
      <c r="K32" s="34">
        <v>50</v>
      </c>
      <c r="L32" s="188">
        <v>0</v>
      </c>
      <c r="M32" s="34"/>
      <c r="N32" s="34"/>
      <c r="O32" s="34">
        <v>67</v>
      </c>
      <c r="P32" s="34">
        <f t="shared" si="0"/>
        <v>0</v>
      </c>
      <c r="Q32" s="34">
        <f t="shared" si="1"/>
        <v>0</v>
      </c>
      <c r="R32" s="34">
        <f t="shared" si="2"/>
        <v>0</v>
      </c>
      <c r="S32" s="34">
        <f t="shared" si="3"/>
        <v>0</v>
      </c>
    </row>
    <row r="33" spans="1:19" x14ac:dyDescent="0.25">
      <c r="A33" s="34">
        <v>8</v>
      </c>
      <c r="B33" s="34" t="s">
        <v>43</v>
      </c>
      <c r="C33" s="34">
        <v>3</v>
      </c>
      <c r="D33" s="34">
        <v>0</v>
      </c>
      <c r="E33" s="34"/>
      <c r="F33" s="34">
        <v>0</v>
      </c>
      <c r="G33" s="34">
        <v>0</v>
      </c>
      <c r="H33" s="34">
        <v>14</v>
      </c>
      <c r="I33" s="34">
        <v>0</v>
      </c>
      <c r="J33" s="34">
        <v>0</v>
      </c>
      <c r="K33" s="34">
        <v>50</v>
      </c>
      <c r="L33" s="188">
        <v>0</v>
      </c>
      <c r="M33" s="34">
        <v>5</v>
      </c>
      <c r="N33" s="34">
        <v>33.67</v>
      </c>
      <c r="O33" s="34">
        <v>67</v>
      </c>
      <c r="P33" s="34">
        <f t="shared" si="0"/>
        <v>0</v>
      </c>
      <c r="Q33" s="34">
        <f t="shared" si="1"/>
        <v>0</v>
      </c>
      <c r="R33" s="34">
        <f t="shared" si="2"/>
        <v>5</v>
      </c>
      <c r="S33" s="34">
        <f t="shared" si="3"/>
        <v>33.67</v>
      </c>
    </row>
    <row r="34" spans="1:19" x14ac:dyDescent="0.25">
      <c r="A34" s="34">
        <v>9</v>
      </c>
      <c r="B34" s="34" t="s">
        <v>44</v>
      </c>
      <c r="C34" s="34">
        <v>3</v>
      </c>
      <c r="D34" s="34">
        <v>0</v>
      </c>
      <c r="E34" s="34"/>
      <c r="F34" s="34">
        <v>0</v>
      </c>
      <c r="G34" s="34">
        <v>0</v>
      </c>
      <c r="H34" s="34">
        <v>14</v>
      </c>
      <c r="I34" s="34">
        <v>0</v>
      </c>
      <c r="J34" s="34">
        <v>0</v>
      </c>
      <c r="K34" s="34">
        <v>50</v>
      </c>
      <c r="L34" s="188">
        <v>0</v>
      </c>
      <c r="M34" s="34"/>
      <c r="N34" s="34"/>
      <c r="O34" s="34">
        <v>67</v>
      </c>
      <c r="P34" s="34">
        <f t="shared" si="0"/>
        <v>0</v>
      </c>
      <c r="Q34" s="34">
        <f t="shared" si="1"/>
        <v>0</v>
      </c>
      <c r="R34" s="34">
        <f t="shared" si="2"/>
        <v>0</v>
      </c>
      <c r="S34" s="34">
        <f t="shared" si="3"/>
        <v>0</v>
      </c>
    </row>
    <row r="35" spans="1:19" x14ac:dyDescent="0.25">
      <c r="A35" s="34">
        <v>10</v>
      </c>
      <c r="B35" s="34" t="s">
        <v>45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188">
        <v>0</v>
      </c>
      <c r="M35" s="34">
        <v>1</v>
      </c>
      <c r="N35" s="34">
        <v>9.36</v>
      </c>
      <c r="O35" s="34">
        <v>0</v>
      </c>
      <c r="P35" s="34">
        <f t="shared" si="0"/>
        <v>0</v>
      </c>
      <c r="Q35" s="34">
        <f t="shared" si="1"/>
        <v>0</v>
      </c>
      <c r="R35" s="34">
        <f t="shared" si="2"/>
        <v>1</v>
      </c>
      <c r="S35" s="34">
        <f t="shared" si="3"/>
        <v>9.36</v>
      </c>
    </row>
    <row r="36" spans="1:19" s="90" customFormat="1" x14ac:dyDescent="0.25">
      <c r="A36" s="51" t="s">
        <v>46</v>
      </c>
      <c r="B36" s="51" t="s">
        <v>35</v>
      </c>
      <c r="C36" s="51">
        <f t="shared" ref="C36:R36" si="5">SUM(C26:C35)</f>
        <v>101</v>
      </c>
      <c r="D36" s="51">
        <f t="shared" si="5"/>
        <v>1</v>
      </c>
      <c r="E36" s="51">
        <f t="shared" si="5"/>
        <v>3.06</v>
      </c>
      <c r="F36" s="51">
        <f t="shared" si="5"/>
        <v>34</v>
      </c>
      <c r="G36" s="51">
        <f t="shared" si="5"/>
        <v>57.03</v>
      </c>
      <c r="H36" s="51">
        <f t="shared" si="5"/>
        <v>743</v>
      </c>
      <c r="I36" s="51">
        <f t="shared" si="5"/>
        <v>19</v>
      </c>
      <c r="J36" s="51">
        <f t="shared" si="5"/>
        <v>26.7</v>
      </c>
      <c r="K36" s="51">
        <f t="shared" si="5"/>
        <v>1911</v>
      </c>
      <c r="L36" s="189">
        <f t="shared" si="5"/>
        <v>8</v>
      </c>
      <c r="M36" s="51">
        <f t="shared" si="5"/>
        <v>110</v>
      </c>
      <c r="N36" s="51">
        <f t="shared" si="5"/>
        <v>919.04</v>
      </c>
      <c r="O36" s="51">
        <f t="shared" si="5"/>
        <v>2755</v>
      </c>
      <c r="P36" s="51">
        <f t="shared" si="5"/>
        <v>9</v>
      </c>
      <c r="Q36" s="51">
        <f t="shared" si="5"/>
        <v>3.06</v>
      </c>
      <c r="R36" s="51">
        <f t="shared" si="5"/>
        <v>163</v>
      </c>
      <c r="S36" s="34">
        <f t="shared" si="3"/>
        <v>1002.77</v>
      </c>
    </row>
    <row r="37" spans="1:19" x14ac:dyDescent="0.25">
      <c r="A37" s="34">
        <v>1</v>
      </c>
      <c r="B37" s="34" t="s">
        <v>47</v>
      </c>
      <c r="C37" s="34">
        <v>234</v>
      </c>
      <c r="D37" s="34">
        <v>9</v>
      </c>
      <c r="E37" s="34">
        <v>7.06</v>
      </c>
      <c r="F37" s="34">
        <v>335</v>
      </c>
      <c r="G37" s="34">
        <v>697.94</v>
      </c>
      <c r="H37" s="34">
        <v>2126</v>
      </c>
      <c r="I37" s="34">
        <v>759</v>
      </c>
      <c r="J37" s="34">
        <v>5202.34</v>
      </c>
      <c r="K37" s="34">
        <v>4354</v>
      </c>
      <c r="L37" s="188">
        <v>0</v>
      </c>
      <c r="M37" s="34"/>
      <c r="N37" s="34"/>
      <c r="O37" s="34">
        <v>6714</v>
      </c>
      <c r="P37" s="34">
        <f t="shared" si="0"/>
        <v>9</v>
      </c>
      <c r="Q37" s="34">
        <f t="shared" si="1"/>
        <v>7.06</v>
      </c>
      <c r="R37" s="34">
        <f t="shared" si="2"/>
        <v>1094</v>
      </c>
      <c r="S37" s="34">
        <f t="shared" si="3"/>
        <v>5900.2800000000007</v>
      </c>
    </row>
    <row r="38" spans="1:19" s="90" customFormat="1" x14ac:dyDescent="0.25">
      <c r="A38" s="51" t="s">
        <v>48</v>
      </c>
      <c r="B38" s="51" t="s">
        <v>35</v>
      </c>
      <c r="C38" s="51">
        <f t="shared" ref="C38:L38" si="6">SUM(C37)</f>
        <v>234</v>
      </c>
      <c r="D38" s="51">
        <f t="shared" si="6"/>
        <v>9</v>
      </c>
      <c r="E38" s="51">
        <f t="shared" si="6"/>
        <v>7.06</v>
      </c>
      <c r="F38" s="51">
        <f t="shared" si="6"/>
        <v>335</v>
      </c>
      <c r="G38" s="51">
        <f t="shared" si="6"/>
        <v>697.94</v>
      </c>
      <c r="H38" s="51">
        <f t="shared" si="6"/>
        <v>2126</v>
      </c>
      <c r="I38" s="51">
        <f t="shared" si="6"/>
        <v>759</v>
      </c>
      <c r="J38" s="51">
        <f t="shared" si="6"/>
        <v>5202.34</v>
      </c>
      <c r="K38" s="51">
        <f t="shared" si="6"/>
        <v>4354</v>
      </c>
      <c r="L38" s="189">
        <f t="shared" si="6"/>
        <v>0</v>
      </c>
      <c r="M38" s="51"/>
      <c r="N38" s="51"/>
      <c r="O38" s="51">
        <f>SUM(O37)</f>
        <v>6714</v>
      </c>
      <c r="P38" s="51">
        <f>SUM(P37)</f>
        <v>9</v>
      </c>
      <c r="Q38" s="51">
        <f>SUM(Q37)</f>
        <v>7.06</v>
      </c>
      <c r="R38" s="51">
        <f>SUM(R37)</f>
        <v>1094</v>
      </c>
      <c r="S38" s="34">
        <f t="shared" si="3"/>
        <v>5900.2800000000007</v>
      </c>
    </row>
    <row r="39" spans="1:19" x14ac:dyDescent="0.25">
      <c r="A39" s="34">
        <v>1</v>
      </c>
      <c r="B39" s="34" t="s">
        <v>49</v>
      </c>
      <c r="C39" s="34">
        <v>129</v>
      </c>
      <c r="D39" s="34">
        <v>100</v>
      </c>
      <c r="E39" s="34">
        <v>105.98</v>
      </c>
      <c r="F39" s="34">
        <v>179</v>
      </c>
      <c r="G39" s="34">
        <v>377.1</v>
      </c>
      <c r="H39" s="34">
        <v>872</v>
      </c>
      <c r="I39" s="34">
        <v>926</v>
      </c>
      <c r="J39" s="34">
        <v>4248.17</v>
      </c>
      <c r="K39" s="34">
        <v>2332</v>
      </c>
      <c r="L39" s="188">
        <v>9</v>
      </c>
      <c r="M39" s="34">
        <v>182</v>
      </c>
      <c r="N39" s="34">
        <v>1124.01</v>
      </c>
      <c r="O39" s="34">
        <v>3333</v>
      </c>
      <c r="P39" s="34">
        <f t="shared" si="0"/>
        <v>109</v>
      </c>
      <c r="Q39" s="34">
        <f t="shared" si="1"/>
        <v>105.98</v>
      </c>
      <c r="R39" s="34">
        <f t="shared" si="2"/>
        <v>1287</v>
      </c>
      <c r="S39" s="34">
        <f t="shared" si="3"/>
        <v>5749.2800000000007</v>
      </c>
    </row>
    <row r="40" spans="1:19" x14ac:dyDescent="0.25">
      <c r="A40" s="34">
        <v>2</v>
      </c>
      <c r="B40" s="34" t="s">
        <v>50</v>
      </c>
      <c r="C40" s="34">
        <v>5</v>
      </c>
      <c r="D40" s="34">
        <v>0</v>
      </c>
      <c r="E40" s="34">
        <v>0</v>
      </c>
      <c r="F40" s="34">
        <v>7</v>
      </c>
      <c r="G40" s="34">
        <v>14.14</v>
      </c>
      <c r="H40" s="34">
        <v>76</v>
      </c>
      <c r="I40" s="34">
        <v>161</v>
      </c>
      <c r="J40" s="34">
        <v>789.68</v>
      </c>
      <c r="K40" s="34">
        <v>69</v>
      </c>
      <c r="L40" s="188"/>
      <c r="M40" s="34">
        <v>80</v>
      </c>
      <c r="N40" s="34">
        <v>208.33</v>
      </c>
      <c r="O40" s="34">
        <v>150</v>
      </c>
      <c r="P40" s="34">
        <f t="shared" si="0"/>
        <v>0</v>
      </c>
      <c r="Q40" s="34">
        <f t="shared" si="1"/>
        <v>0</v>
      </c>
      <c r="R40" s="34">
        <f t="shared" si="2"/>
        <v>248</v>
      </c>
      <c r="S40" s="34">
        <f t="shared" si="3"/>
        <v>1012.15</v>
      </c>
    </row>
    <row r="41" spans="1:19" x14ac:dyDescent="0.25">
      <c r="A41" s="34">
        <v>3</v>
      </c>
      <c r="B41" s="34" t="s">
        <v>51</v>
      </c>
      <c r="C41" s="34">
        <v>11</v>
      </c>
      <c r="D41" s="34">
        <v>0</v>
      </c>
      <c r="E41" s="34">
        <v>0</v>
      </c>
      <c r="F41" s="34">
        <v>13</v>
      </c>
      <c r="G41" s="34">
        <v>61.23</v>
      </c>
      <c r="H41" s="34">
        <v>57</v>
      </c>
      <c r="I41" s="34">
        <v>198</v>
      </c>
      <c r="J41" s="34">
        <v>1845.43</v>
      </c>
      <c r="K41" s="34">
        <v>200</v>
      </c>
      <c r="L41" s="188">
        <v>362</v>
      </c>
      <c r="M41" s="34">
        <v>1367</v>
      </c>
      <c r="N41" s="34">
        <v>1404.56</v>
      </c>
      <c r="O41" s="34">
        <v>268</v>
      </c>
      <c r="P41" s="34">
        <f t="shared" si="0"/>
        <v>362</v>
      </c>
      <c r="Q41" s="34">
        <f t="shared" si="1"/>
        <v>0</v>
      </c>
      <c r="R41" s="34">
        <f t="shared" si="2"/>
        <v>1578</v>
      </c>
      <c r="S41" s="34">
        <f t="shared" si="3"/>
        <v>3311.2200000000003</v>
      </c>
    </row>
    <row r="42" spans="1:19" x14ac:dyDescent="0.25">
      <c r="A42" s="34">
        <v>4</v>
      </c>
      <c r="B42" s="34" t="s">
        <v>52</v>
      </c>
      <c r="C42" s="34">
        <v>5</v>
      </c>
      <c r="D42" s="34">
        <v>0</v>
      </c>
      <c r="E42" s="34">
        <v>0</v>
      </c>
      <c r="F42" s="34">
        <v>0</v>
      </c>
      <c r="G42" s="34">
        <v>0</v>
      </c>
      <c r="H42" s="34">
        <v>76</v>
      </c>
      <c r="I42" s="34">
        <v>0</v>
      </c>
      <c r="J42" s="34">
        <v>0</v>
      </c>
      <c r="K42" s="34">
        <v>50</v>
      </c>
      <c r="L42" s="188"/>
      <c r="M42" s="34">
        <v>888</v>
      </c>
      <c r="N42" s="34">
        <v>1698.14</v>
      </c>
      <c r="O42" s="34">
        <v>131</v>
      </c>
      <c r="P42" s="34">
        <f t="shared" si="0"/>
        <v>0</v>
      </c>
      <c r="Q42" s="34">
        <f t="shared" si="1"/>
        <v>0</v>
      </c>
      <c r="R42" s="34">
        <f t="shared" si="2"/>
        <v>888</v>
      </c>
      <c r="S42" s="34">
        <f t="shared" si="3"/>
        <v>1698.14</v>
      </c>
    </row>
    <row r="43" spans="1:19" s="90" customFormat="1" x14ac:dyDescent="0.25">
      <c r="A43" s="51" t="s">
        <v>349</v>
      </c>
      <c r="B43" s="51" t="s">
        <v>350</v>
      </c>
      <c r="C43" s="51">
        <f t="shared" ref="C43:S43" si="7">SUM(C39:C42)</f>
        <v>150</v>
      </c>
      <c r="D43" s="51">
        <f t="shared" si="7"/>
        <v>100</v>
      </c>
      <c r="E43" s="51">
        <f t="shared" si="7"/>
        <v>105.98</v>
      </c>
      <c r="F43" s="51">
        <f t="shared" si="7"/>
        <v>199</v>
      </c>
      <c r="G43" s="51">
        <f t="shared" si="7"/>
        <v>452.47</v>
      </c>
      <c r="H43" s="51">
        <f t="shared" si="7"/>
        <v>1081</v>
      </c>
      <c r="I43" s="51">
        <f t="shared" si="7"/>
        <v>1285</v>
      </c>
      <c r="J43" s="51">
        <f t="shared" si="7"/>
        <v>6883.2800000000007</v>
      </c>
      <c r="K43" s="51">
        <f t="shared" si="7"/>
        <v>2651</v>
      </c>
      <c r="L43" s="189">
        <f t="shared" si="7"/>
        <v>371</v>
      </c>
      <c r="M43" s="51">
        <f t="shared" si="7"/>
        <v>2517</v>
      </c>
      <c r="N43" s="51">
        <f t="shared" si="7"/>
        <v>4435.04</v>
      </c>
      <c r="O43" s="51">
        <f t="shared" si="7"/>
        <v>3882</v>
      </c>
      <c r="P43" s="51">
        <f t="shared" si="7"/>
        <v>471</v>
      </c>
      <c r="Q43" s="51">
        <f t="shared" si="7"/>
        <v>105.98</v>
      </c>
      <c r="R43" s="51">
        <f t="shared" si="7"/>
        <v>4001</v>
      </c>
      <c r="S43" s="51">
        <f t="shared" si="7"/>
        <v>11770.79</v>
      </c>
    </row>
    <row r="44" spans="1:19" x14ac:dyDescent="0.25">
      <c r="A44" s="51" t="s">
        <v>53</v>
      </c>
      <c r="B44" s="51" t="s">
        <v>35</v>
      </c>
      <c r="C44" s="51">
        <f>C25+C36+C38+C43</f>
        <v>980</v>
      </c>
      <c r="D44" s="51">
        <f t="shared" ref="D44:R44" si="8">D25+D36+D38+D43</f>
        <v>560</v>
      </c>
      <c r="E44" s="51">
        <f t="shared" si="8"/>
        <v>1413.26</v>
      </c>
      <c r="F44" s="51">
        <f t="shared" si="8"/>
        <v>3583</v>
      </c>
      <c r="G44" s="51">
        <f t="shared" si="8"/>
        <v>9931.5800000000017</v>
      </c>
      <c r="H44" s="51">
        <f t="shared" si="8"/>
        <v>7320</v>
      </c>
      <c r="I44" s="51">
        <f t="shared" si="8"/>
        <v>7564</v>
      </c>
      <c r="J44" s="51">
        <f t="shared" si="8"/>
        <v>65182.97</v>
      </c>
      <c r="K44" s="51">
        <f t="shared" si="8"/>
        <v>18200</v>
      </c>
      <c r="L44" s="189">
        <f t="shared" si="8"/>
        <v>710</v>
      </c>
      <c r="M44" s="51">
        <f t="shared" si="8"/>
        <v>4646</v>
      </c>
      <c r="N44" s="51">
        <f t="shared" si="8"/>
        <v>12796.86</v>
      </c>
      <c r="O44" s="51">
        <f t="shared" si="8"/>
        <v>26500</v>
      </c>
      <c r="P44" s="51">
        <f t="shared" si="8"/>
        <v>1267</v>
      </c>
      <c r="Q44" s="51">
        <f t="shared" si="8"/>
        <v>1413.26</v>
      </c>
      <c r="R44" s="51">
        <f t="shared" si="8"/>
        <v>15793</v>
      </c>
      <c r="S44" s="51">
        <f t="shared" si="3"/>
        <v>87911.41</v>
      </c>
    </row>
  </sheetData>
  <mergeCells count="2">
    <mergeCell ref="A1:S1"/>
    <mergeCell ref="A2:S2"/>
  </mergeCells>
  <pageMargins left="0.7" right="0.7" top="0.75" bottom="0.75" header="0.3" footer="0.3"/>
  <pageSetup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P12" sqref="P12"/>
    </sheetView>
  </sheetViews>
  <sheetFormatPr defaultRowHeight="15" x14ac:dyDescent="0.25"/>
  <sheetData>
    <row r="1" spans="1:16" x14ac:dyDescent="0.25">
      <c r="A1" s="243" t="s">
        <v>351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6" ht="45" x14ac:dyDescent="0.25">
      <c r="A3" s="1" t="s">
        <v>1</v>
      </c>
      <c r="B3" s="1" t="s">
        <v>2</v>
      </c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</row>
    <row r="4" spans="1:16" x14ac:dyDescent="0.25">
      <c r="A4" s="2">
        <v>1</v>
      </c>
      <c r="B4" s="2" t="s">
        <v>13</v>
      </c>
      <c r="C4" s="2">
        <v>6</v>
      </c>
      <c r="D4" s="2">
        <v>6</v>
      </c>
      <c r="E4" s="2">
        <v>6</v>
      </c>
      <c r="F4" s="2">
        <v>35.99</v>
      </c>
      <c r="G4" s="2">
        <v>6</v>
      </c>
      <c r="H4" s="2">
        <v>35.99</v>
      </c>
      <c r="I4" s="2">
        <v>0</v>
      </c>
      <c r="J4" s="2">
        <v>0</v>
      </c>
      <c r="K4" s="2">
        <v>0</v>
      </c>
    </row>
    <row r="5" spans="1:16" x14ac:dyDescent="0.25">
      <c r="A5" s="2">
        <v>2</v>
      </c>
      <c r="B5" s="2" t="s">
        <v>14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</row>
    <row r="6" spans="1:16" x14ac:dyDescent="0.25">
      <c r="A6" s="2">
        <v>3</v>
      </c>
      <c r="B6" s="2" t="s">
        <v>15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P6" t="s">
        <v>403</v>
      </c>
    </row>
    <row r="7" spans="1:16" x14ac:dyDescent="0.25">
      <c r="A7" s="2">
        <v>4</v>
      </c>
      <c r="B7" s="2" t="s">
        <v>16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</row>
    <row r="8" spans="1:16" x14ac:dyDescent="0.25">
      <c r="A8" s="2">
        <v>5</v>
      </c>
      <c r="B8" s="2" t="s">
        <v>17</v>
      </c>
      <c r="C8" s="2">
        <v>0</v>
      </c>
      <c r="D8" s="2">
        <v>1</v>
      </c>
      <c r="E8" s="2">
        <v>1</v>
      </c>
      <c r="F8" s="2">
        <v>4</v>
      </c>
      <c r="G8" s="2">
        <v>1</v>
      </c>
      <c r="H8" s="2">
        <v>4</v>
      </c>
      <c r="I8" s="2">
        <v>0</v>
      </c>
      <c r="J8" s="2">
        <v>0</v>
      </c>
      <c r="K8" s="2">
        <v>0</v>
      </c>
    </row>
    <row r="9" spans="1:16" x14ac:dyDescent="0.25">
      <c r="A9" s="2">
        <v>6</v>
      </c>
      <c r="B9" s="2" t="s">
        <v>19</v>
      </c>
      <c r="C9" s="2">
        <v>21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</row>
    <row r="10" spans="1:16" x14ac:dyDescent="0.25">
      <c r="A10" s="2">
        <v>7</v>
      </c>
      <c r="B10" s="2" t="s">
        <v>20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</row>
    <row r="11" spans="1:16" x14ac:dyDescent="0.25">
      <c r="A11" s="2">
        <v>8</v>
      </c>
      <c r="B11" s="2" t="s">
        <v>21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</row>
    <row r="12" spans="1:16" x14ac:dyDescent="0.25">
      <c r="A12" s="2">
        <v>9</v>
      </c>
      <c r="B12" s="2" t="s">
        <v>23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</row>
    <row r="13" spans="1:16" x14ac:dyDescent="0.25">
      <c r="A13" s="2">
        <v>10</v>
      </c>
      <c r="B13" s="2" t="s">
        <v>24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</row>
    <row r="14" spans="1:16" x14ac:dyDescent="0.25">
      <c r="A14" s="2">
        <v>11</v>
      </c>
      <c r="B14" s="2" t="s">
        <v>25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1:16" x14ac:dyDescent="0.25">
      <c r="A15" s="2">
        <v>12</v>
      </c>
      <c r="B15" s="2" t="s">
        <v>26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6" x14ac:dyDescent="0.25">
      <c r="A16" s="2">
        <v>13</v>
      </c>
      <c r="B16" s="2" t="s">
        <v>27</v>
      </c>
      <c r="C16" s="2">
        <v>133</v>
      </c>
      <c r="D16" s="2">
        <v>438</v>
      </c>
      <c r="E16" s="2">
        <v>423</v>
      </c>
      <c r="F16" s="2">
        <v>2601.3000000000002</v>
      </c>
      <c r="G16" s="2">
        <v>423</v>
      </c>
      <c r="H16" s="2">
        <v>2601.3000000000002</v>
      </c>
      <c r="I16" s="2">
        <v>0</v>
      </c>
      <c r="J16" s="2">
        <v>0</v>
      </c>
      <c r="K16" s="2">
        <v>15</v>
      </c>
    </row>
    <row r="17" spans="1:11" x14ac:dyDescent="0.25">
      <c r="A17" s="2">
        <v>14</v>
      </c>
      <c r="B17" s="2" t="s">
        <v>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2">
        <v>15</v>
      </c>
      <c r="B18" s="2" t="s">
        <v>30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</row>
    <row r="19" spans="1:11" x14ac:dyDescent="0.25">
      <c r="A19" s="2">
        <v>16</v>
      </c>
      <c r="B19" s="2" t="s">
        <v>32</v>
      </c>
      <c r="C19" s="2">
        <v>0</v>
      </c>
      <c r="D19" s="2">
        <v>10</v>
      </c>
      <c r="E19" s="2">
        <v>10</v>
      </c>
      <c r="F19" s="2">
        <v>50</v>
      </c>
      <c r="G19" s="2">
        <v>10</v>
      </c>
      <c r="H19" s="2">
        <v>50</v>
      </c>
      <c r="I19" s="2">
        <v>0</v>
      </c>
      <c r="J19" s="2">
        <v>0</v>
      </c>
      <c r="K19" s="2">
        <v>0</v>
      </c>
    </row>
    <row r="20" spans="1:11" x14ac:dyDescent="0.25">
      <c r="A20" s="2">
        <v>17</v>
      </c>
      <c r="B20" s="2" t="s">
        <v>33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</row>
    <row r="21" spans="1:11" x14ac:dyDescent="0.25">
      <c r="A21" s="3" t="s">
        <v>34</v>
      </c>
      <c r="B21" s="3" t="s">
        <v>35</v>
      </c>
      <c r="C21" s="3">
        <v>160</v>
      </c>
      <c r="D21" s="3">
        <v>455</v>
      </c>
      <c r="E21" s="3">
        <v>440</v>
      </c>
      <c r="F21" s="3">
        <v>2691.29</v>
      </c>
      <c r="G21" s="3">
        <v>440</v>
      </c>
      <c r="H21" s="3">
        <v>2691.29</v>
      </c>
      <c r="I21" s="3">
        <v>0</v>
      </c>
      <c r="J21" s="3">
        <v>0</v>
      </c>
      <c r="K21" s="3">
        <v>15</v>
      </c>
    </row>
    <row r="22" spans="1:11" x14ac:dyDescent="0.25">
      <c r="A22" s="2">
        <v>1</v>
      </c>
      <c r="B22" s="2" t="s">
        <v>36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</row>
    <row r="23" spans="1:11" x14ac:dyDescent="0.25">
      <c r="A23" s="2">
        <v>2</v>
      </c>
      <c r="B23" s="2" t="s">
        <v>40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</row>
    <row r="24" spans="1:11" x14ac:dyDescent="0.25">
      <c r="A24" s="2">
        <v>3</v>
      </c>
      <c r="B24" s="2" t="s">
        <v>41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</row>
    <row r="25" spans="1:11" x14ac:dyDescent="0.25">
      <c r="A25" s="2">
        <v>4</v>
      </c>
      <c r="B25" s="2" t="s">
        <v>42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</row>
    <row r="26" spans="1:11" ht="30" x14ac:dyDescent="0.25">
      <c r="A26" s="2">
        <v>5</v>
      </c>
      <c r="B26" s="2" t="s">
        <v>44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x14ac:dyDescent="0.25">
      <c r="A27" s="3" t="s">
        <v>46</v>
      </c>
      <c r="B27" s="3" t="s">
        <v>35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1:11" x14ac:dyDescent="0.25">
      <c r="A28" s="2">
        <v>1</v>
      </c>
      <c r="B28" s="2" t="s">
        <v>47</v>
      </c>
      <c r="C28" s="2">
        <v>0</v>
      </c>
      <c r="D28" s="2">
        <v>217</v>
      </c>
      <c r="E28" s="2">
        <v>217</v>
      </c>
      <c r="F28" s="2">
        <v>729.03</v>
      </c>
      <c r="G28" s="2">
        <v>217</v>
      </c>
      <c r="H28" s="2">
        <v>694.9</v>
      </c>
      <c r="I28" s="2">
        <v>0</v>
      </c>
      <c r="J28" s="2">
        <v>0</v>
      </c>
      <c r="K28" s="2">
        <v>0</v>
      </c>
    </row>
    <row r="29" spans="1:11" x14ac:dyDescent="0.25">
      <c r="A29" s="3" t="s">
        <v>48</v>
      </c>
      <c r="B29" s="3" t="s">
        <v>35</v>
      </c>
      <c r="C29" s="3">
        <v>0</v>
      </c>
      <c r="D29" s="3">
        <v>217</v>
      </c>
      <c r="E29" s="3">
        <v>217</v>
      </c>
      <c r="F29" s="3">
        <v>729.03</v>
      </c>
      <c r="G29" s="3">
        <v>217</v>
      </c>
      <c r="H29" s="3">
        <v>694.9</v>
      </c>
      <c r="I29" s="3">
        <v>0</v>
      </c>
      <c r="J29" s="3">
        <v>0</v>
      </c>
      <c r="K29" s="3">
        <v>0</v>
      </c>
    </row>
    <row r="30" spans="1:11" x14ac:dyDescent="0.25">
      <c r="A30" s="2">
        <v>1</v>
      </c>
      <c r="B30" s="2" t="s">
        <v>49</v>
      </c>
      <c r="C30" s="2">
        <v>30</v>
      </c>
      <c r="D30" s="2">
        <v>5</v>
      </c>
      <c r="E30" s="2">
        <v>5</v>
      </c>
      <c r="F30" s="2">
        <v>61.02</v>
      </c>
      <c r="G30" s="2">
        <v>5</v>
      </c>
      <c r="H30" s="2">
        <v>61.02</v>
      </c>
      <c r="I30" s="2">
        <v>0</v>
      </c>
      <c r="J30" s="2">
        <v>0</v>
      </c>
      <c r="K30" s="2">
        <v>0</v>
      </c>
    </row>
    <row r="31" spans="1:11" x14ac:dyDescent="0.25">
      <c r="A31" s="2">
        <v>2</v>
      </c>
      <c r="B31" s="2" t="s">
        <v>50</v>
      </c>
      <c r="C31" s="2">
        <v>5</v>
      </c>
      <c r="D31" s="2">
        <v>1</v>
      </c>
      <c r="E31" s="2">
        <v>1</v>
      </c>
      <c r="F31" s="2">
        <v>1.86</v>
      </c>
      <c r="G31" s="2">
        <v>1</v>
      </c>
      <c r="H31" s="2">
        <v>1.86</v>
      </c>
      <c r="I31" s="2">
        <v>0</v>
      </c>
      <c r="J31" s="2">
        <v>0</v>
      </c>
      <c r="K31" s="2">
        <v>0</v>
      </c>
    </row>
    <row r="32" spans="1:11" x14ac:dyDescent="0.25">
      <c r="A32" s="2">
        <v>3</v>
      </c>
      <c r="B32" s="2" t="s">
        <v>51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</row>
    <row r="33" spans="1:11" x14ac:dyDescent="0.25">
      <c r="A33" s="3" t="s">
        <v>53</v>
      </c>
      <c r="B33" s="3" t="s">
        <v>35</v>
      </c>
      <c r="C33" s="3">
        <v>195</v>
      </c>
      <c r="D33" s="3">
        <v>678</v>
      </c>
      <c r="E33" s="3">
        <v>663</v>
      </c>
      <c r="F33" s="3">
        <v>3483.2</v>
      </c>
      <c r="G33" s="3">
        <v>663</v>
      </c>
      <c r="H33" s="3">
        <v>3449.07</v>
      </c>
      <c r="I33" s="3">
        <v>0</v>
      </c>
      <c r="J33" s="3">
        <v>0</v>
      </c>
      <c r="K33" s="3">
        <v>15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31" workbookViewId="0">
      <selection activeCell="E13" sqref="E13"/>
    </sheetView>
  </sheetViews>
  <sheetFormatPr defaultRowHeight="15" x14ac:dyDescent="0.25"/>
  <cols>
    <col min="3" max="3" width="15.140625" bestFit="1" customWidth="1"/>
    <col min="7" max="7" width="13.7109375" customWidth="1"/>
  </cols>
  <sheetData>
    <row r="1" spans="1:16" x14ac:dyDescent="0.25">
      <c r="A1" s="240"/>
      <c r="B1" s="240"/>
      <c r="C1" s="240"/>
      <c r="D1" s="240"/>
      <c r="E1" s="240"/>
      <c r="F1" s="240"/>
      <c r="G1" s="237"/>
      <c r="H1" s="237"/>
    </row>
    <row r="2" spans="1:16" x14ac:dyDescent="0.25">
      <c r="A2" s="236"/>
      <c r="B2" s="239"/>
      <c r="C2" s="274" t="s">
        <v>404</v>
      </c>
      <c r="D2" s="274"/>
      <c r="E2" s="274"/>
      <c r="F2" s="274"/>
      <c r="G2" s="274"/>
      <c r="H2" s="236"/>
    </row>
    <row r="3" spans="1:16" x14ac:dyDescent="0.25">
      <c r="A3" s="236"/>
      <c r="B3" s="239"/>
      <c r="C3" s="274" t="s">
        <v>883</v>
      </c>
      <c r="D3" s="274"/>
      <c r="E3" s="274"/>
      <c r="F3" s="274"/>
      <c r="G3" s="274"/>
      <c r="H3" s="236"/>
    </row>
    <row r="4" spans="1:16" x14ac:dyDescent="0.25">
      <c r="A4" s="236"/>
      <c r="B4" s="22" t="s">
        <v>352</v>
      </c>
      <c r="C4" s="239" t="s">
        <v>884</v>
      </c>
      <c r="D4" s="239" t="s">
        <v>354</v>
      </c>
      <c r="E4" s="239" t="s">
        <v>355</v>
      </c>
      <c r="F4" s="239" t="s">
        <v>356</v>
      </c>
      <c r="G4" s="239" t="s">
        <v>357</v>
      </c>
      <c r="H4" s="236"/>
    </row>
    <row r="5" spans="1:16" ht="15" customHeight="1" x14ac:dyDescent="0.25">
      <c r="A5" s="238"/>
      <c r="B5" s="275" t="s">
        <v>358</v>
      </c>
      <c r="C5" s="81" t="s">
        <v>13</v>
      </c>
      <c r="D5" s="81">
        <v>314</v>
      </c>
      <c r="E5" s="81">
        <v>179</v>
      </c>
      <c r="F5" s="81">
        <v>28</v>
      </c>
      <c r="G5" s="81">
        <f>D5+E5+F5</f>
        <v>521</v>
      </c>
      <c r="H5" s="238"/>
    </row>
    <row r="6" spans="1:16" x14ac:dyDescent="0.25">
      <c r="A6" s="238"/>
      <c r="B6" s="275"/>
      <c r="C6" s="81" t="s">
        <v>14</v>
      </c>
      <c r="D6" s="81">
        <v>595</v>
      </c>
      <c r="E6" s="81">
        <v>126</v>
      </c>
      <c r="F6" s="81">
        <v>71</v>
      </c>
      <c r="G6" s="81">
        <f t="shared" ref="G6:G40" si="0">D6+E6+F6</f>
        <v>792</v>
      </c>
      <c r="H6" s="238"/>
      <c r="P6" t="s">
        <v>403</v>
      </c>
    </row>
    <row r="7" spans="1:16" x14ac:dyDescent="0.25">
      <c r="A7" s="238"/>
      <c r="B7" s="275"/>
      <c r="C7" s="81" t="s">
        <v>15</v>
      </c>
      <c r="D7" s="241">
        <v>1762</v>
      </c>
      <c r="E7" s="81">
        <v>818</v>
      </c>
      <c r="F7" s="241">
        <v>742</v>
      </c>
      <c r="G7" s="81">
        <f t="shared" si="0"/>
        <v>3322</v>
      </c>
      <c r="H7" s="238"/>
    </row>
    <row r="8" spans="1:16" x14ac:dyDescent="0.25">
      <c r="A8" s="238"/>
      <c r="B8" s="275"/>
      <c r="C8" s="81" t="s">
        <v>16</v>
      </c>
      <c r="D8" s="81">
        <v>2016</v>
      </c>
      <c r="E8" s="81">
        <v>524</v>
      </c>
      <c r="F8" s="81">
        <v>172</v>
      </c>
      <c r="G8" s="81">
        <f t="shared" si="0"/>
        <v>2712</v>
      </c>
      <c r="H8" s="238"/>
    </row>
    <row r="9" spans="1:16" x14ac:dyDescent="0.25">
      <c r="A9" s="238"/>
      <c r="B9" s="275"/>
      <c r="C9" s="81" t="s">
        <v>17</v>
      </c>
      <c r="D9" s="81">
        <v>180</v>
      </c>
      <c r="E9" s="81">
        <v>139</v>
      </c>
      <c r="F9" s="81">
        <v>26</v>
      </c>
      <c r="G9" s="81">
        <f t="shared" si="0"/>
        <v>345</v>
      </c>
      <c r="H9" s="238"/>
    </row>
    <row r="10" spans="1:16" x14ac:dyDescent="0.25">
      <c r="A10" s="238"/>
      <c r="B10" s="275"/>
      <c r="C10" s="81" t="s">
        <v>18</v>
      </c>
      <c r="D10" s="81">
        <v>3415</v>
      </c>
      <c r="E10" s="81">
        <v>2210</v>
      </c>
      <c r="F10" s="81">
        <v>415</v>
      </c>
      <c r="G10" s="81">
        <f t="shared" si="0"/>
        <v>6040</v>
      </c>
      <c r="H10" s="238"/>
    </row>
    <row r="11" spans="1:16" x14ac:dyDescent="0.25">
      <c r="A11" s="238"/>
      <c r="B11" s="275"/>
      <c r="C11" s="81" t="s">
        <v>19</v>
      </c>
      <c r="D11" s="81">
        <v>1162</v>
      </c>
      <c r="E11" s="81">
        <v>753</v>
      </c>
      <c r="F11" s="81">
        <v>218</v>
      </c>
      <c r="G11" s="81">
        <f t="shared" si="0"/>
        <v>2133</v>
      </c>
      <c r="H11" s="238"/>
    </row>
    <row r="12" spans="1:16" x14ac:dyDescent="0.25">
      <c r="A12" s="238"/>
      <c r="B12" s="275"/>
      <c r="C12" s="81" t="s">
        <v>20</v>
      </c>
      <c r="D12" s="81">
        <v>266</v>
      </c>
      <c r="E12" s="81">
        <v>55</v>
      </c>
      <c r="F12" s="81">
        <v>20</v>
      </c>
      <c r="G12" s="81">
        <f t="shared" si="0"/>
        <v>341</v>
      </c>
      <c r="H12" s="238"/>
    </row>
    <row r="13" spans="1:16" x14ac:dyDescent="0.25">
      <c r="A13" s="238"/>
      <c r="B13" s="275"/>
      <c r="C13" s="81" t="s">
        <v>21</v>
      </c>
      <c r="D13" s="81">
        <v>423</v>
      </c>
      <c r="E13" s="81">
        <v>660</v>
      </c>
      <c r="F13" s="81">
        <v>60</v>
      </c>
      <c r="G13" s="81">
        <f t="shared" si="0"/>
        <v>1143</v>
      </c>
      <c r="H13" s="238"/>
    </row>
    <row r="14" spans="1:16" x14ac:dyDescent="0.25">
      <c r="A14" s="238"/>
      <c r="B14" s="275"/>
      <c r="C14" s="81" t="s">
        <v>22</v>
      </c>
      <c r="D14" s="81">
        <v>591</v>
      </c>
      <c r="E14" s="81">
        <v>425</v>
      </c>
      <c r="F14" s="81">
        <v>135</v>
      </c>
      <c r="G14" s="81">
        <f t="shared" si="0"/>
        <v>1151</v>
      </c>
      <c r="H14" s="238"/>
    </row>
    <row r="15" spans="1:16" x14ac:dyDescent="0.25">
      <c r="A15" s="238"/>
      <c r="B15" s="275"/>
      <c r="C15" s="81" t="s">
        <v>23</v>
      </c>
      <c r="D15" s="81">
        <v>471</v>
      </c>
      <c r="E15" s="81">
        <v>143</v>
      </c>
      <c r="F15" s="81">
        <v>130</v>
      </c>
      <c r="G15" s="81">
        <f t="shared" si="0"/>
        <v>744</v>
      </c>
      <c r="H15" s="238"/>
    </row>
    <row r="16" spans="1:16" x14ac:dyDescent="0.25">
      <c r="A16" s="238"/>
      <c r="B16" s="275"/>
      <c r="C16" s="81" t="s">
        <v>24</v>
      </c>
      <c r="D16" s="81">
        <v>1385</v>
      </c>
      <c r="E16" s="81">
        <v>123</v>
      </c>
      <c r="F16" s="81">
        <v>5</v>
      </c>
      <c r="G16" s="81">
        <f t="shared" si="0"/>
        <v>1513</v>
      </c>
      <c r="H16" s="238"/>
    </row>
    <row r="17" spans="1:8" x14ac:dyDescent="0.25">
      <c r="A17" s="238"/>
      <c r="B17" s="275"/>
      <c r="C17" s="81" t="s">
        <v>25</v>
      </c>
      <c r="D17" s="81">
        <v>1183</v>
      </c>
      <c r="E17" s="81">
        <v>1228</v>
      </c>
      <c r="F17" s="81">
        <v>209</v>
      </c>
      <c r="G17" s="81">
        <f t="shared" si="0"/>
        <v>2620</v>
      </c>
      <c r="H17" s="238"/>
    </row>
    <row r="18" spans="1:8" x14ac:dyDescent="0.25">
      <c r="A18" s="238"/>
      <c r="B18" s="275"/>
      <c r="C18" s="81" t="s">
        <v>26</v>
      </c>
      <c r="D18" s="81">
        <v>253</v>
      </c>
      <c r="E18" s="81">
        <v>74</v>
      </c>
      <c r="F18" s="81">
        <v>120</v>
      </c>
      <c r="G18" s="81">
        <f t="shared" si="0"/>
        <v>447</v>
      </c>
      <c r="H18" s="238"/>
    </row>
    <row r="19" spans="1:8" x14ac:dyDescent="0.25">
      <c r="A19" s="238"/>
      <c r="B19" s="275"/>
      <c r="C19" s="81" t="s">
        <v>27</v>
      </c>
      <c r="D19" s="81">
        <v>83870</v>
      </c>
      <c r="E19" s="81">
        <v>33638</v>
      </c>
      <c r="F19" s="81">
        <v>1831</v>
      </c>
      <c r="G19" s="81">
        <f t="shared" si="0"/>
        <v>119339</v>
      </c>
      <c r="H19" s="238"/>
    </row>
    <row r="20" spans="1:8" x14ac:dyDescent="0.25">
      <c r="A20" s="238"/>
      <c r="B20" s="275"/>
      <c r="C20" s="81" t="s">
        <v>885</v>
      </c>
      <c r="D20" s="81">
        <v>2005</v>
      </c>
      <c r="E20" s="81">
        <v>440</v>
      </c>
      <c r="F20" s="81">
        <v>201</v>
      </c>
      <c r="G20" s="81">
        <f t="shared" si="0"/>
        <v>2646</v>
      </c>
      <c r="H20" s="238"/>
    </row>
    <row r="21" spans="1:8" x14ac:dyDescent="0.25">
      <c r="A21" s="238"/>
      <c r="B21" s="275"/>
      <c r="C21" s="81" t="s">
        <v>29</v>
      </c>
      <c r="D21" s="81">
        <v>1534</v>
      </c>
      <c r="E21" s="81">
        <v>1157</v>
      </c>
      <c r="F21" s="81">
        <v>172</v>
      </c>
      <c r="G21" s="81">
        <f t="shared" si="0"/>
        <v>2863</v>
      </c>
      <c r="H21" s="238"/>
    </row>
    <row r="22" spans="1:8" x14ac:dyDescent="0.25">
      <c r="A22" s="238"/>
      <c r="B22" s="275"/>
      <c r="C22" s="81" t="s">
        <v>30</v>
      </c>
      <c r="D22" s="81">
        <v>887</v>
      </c>
      <c r="E22" s="81">
        <v>563</v>
      </c>
      <c r="F22" s="81">
        <v>103</v>
      </c>
      <c r="G22" s="81">
        <f t="shared" si="0"/>
        <v>1553</v>
      </c>
      <c r="H22" s="238"/>
    </row>
    <row r="23" spans="1:8" x14ac:dyDescent="0.25">
      <c r="A23" s="238"/>
      <c r="B23" s="275"/>
      <c r="C23" s="81" t="s">
        <v>31</v>
      </c>
      <c r="D23" s="81">
        <v>920</v>
      </c>
      <c r="E23" s="81">
        <v>618</v>
      </c>
      <c r="F23" s="81">
        <v>78</v>
      </c>
      <c r="G23" s="81">
        <f t="shared" si="0"/>
        <v>1616</v>
      </c>
      <c r="H23" s="238"/>
    </row>
    <row r="24" spans="1:8" x14ac:dyDescent="0.25">
      <c r="A24" s="238"/>
      <c r="B24" s="275"/>
      <c r="C24" s="81" t="s">
        <v>792</v>
      </c>
      <c r="D24" s="81">
        <v>2105</v>
      </c>
      <c r="E24" s="81">
        <v>826</v>
      </c>
      <c r="F24" s="81">
        <v>261</v>
      </c>
      <c r="G24" s="81">
        <f t="shared" si="0"/>
        <v>3192</v>
      </c>
      <c r="H24" s="238"/>
    </row>
    <row r="25" spans="1:8" x14ac:dyDescent="0.25">
      <c r="A25" s="238"/>
      <c r="B25" s="275"/>
      <c r="C25" s="81" t="s">
        <v>380</v>
      </c>
      <c r="D25" s="81">
        <v>753</v>
      </c>
      <c r="E25" s="81">
        <v>304</v>
      </c>
      <c r="F25" s="81">
        <v>86</v>
      </c>
      <c r="G25" s="81">
        <f t="shared" si="0"/>
        <v>1143</v>
      </c>
      <c r="H25" s="238"/>
    </row>
    <row r="26" spans="1:8" x14ac:dyDescent="0.25">
      <c r="A26" s="13"/>
      <c r="B26" s="275"/>
      <c r="C26" s="22" t="s">
        <v>886</v>
      </c>
      <c r="D26" s="22">
        <f>SUM(D5:D25)</f>
        <v>106090</v>
      </c>
      <c r="E26" s="22">
        <f t="shared" ref="E26:F26" si="1">SUM(E5:E25)</f>
        <v>45003</v>
      </c>
      <c r="F26" s="22">
        <f t="shared" si="1"/>
        <v>5083</v>
      </c>
      <c r="G26" s="22">
        <f t="shared" si="0"/>
        <v>156176</v>
      </c>
      <c r="H26" s="13"/>
    </row>
    <row r="27" spans="1:8" x14ac:dyDescent="0.25">
      <c r="A27" s="238"/>
      <c r="B27" s="275"/>
      <c r="C27" s="81" t="s">
        <v>36</v>
      </c>
      <c r="D27" s="81">
        <v>3318</v>
      </c>
      <c r="E27" s="81">
        <v>1843</v>
      </c>
      <c r="F27" s="81">
        <v>928</v>
      </c>
      <c r="G27" s="81">
        <f t="shared" si="0"/>
        <v>6089</v>
      </c>
      <c r="H27" s="238"/>
    </row>
    <row r="28" spans="1:8" x14ac:dyDescent="0.25">
      <c r="A28" s="238"/>
      <c r="B28" s="275"/>
      <c r="C28" s="81" t="s">
        <v>37</v>
      </c>
      <c r="D28" s="81">
        <v>91</v>
      </c>
      <c r="E28" s="81">
        <v>64</v>
      </c>
      <c r="F28" s="81">
        <v>4</v>
      </c>
      <c r="G28" s="81">
        <f t="shared" si="0"/>
        <v>159</v>
      </c>
      <c r="H28" s="238"/>
    </row>
    <row r="29" spans="1:8" x14ac:dyDescent="0.25">
      <c r="A29" s="238"/>
      <c r="B29" s="275"/>
      <c r="C29" s="81" t="s">
        <v>38</v>
      </c>
      <c r="D29" s="81">
        <v>250</v>
      </c>
      <c r="E29" s="81">
        <v>100</v>
      </c>
      <c r="F29" s="81">
        <v>54</v>
      </c>
      <c r="G29" s="81">
        <f t="shared" si="0"/>
        <v>404</v>
      </c>
      <c r="H29" s="238"/>
    </row>
    <row r="30" spans="1:8" x14ac:dyDescent="0.25">
      <c r="A30" s="238"/>
      <c r="B30" s="275"/>
      <c r="C30" s="81" t="s">
        <v>39</v>
      </c>
      <c r="D30" s="81">
        <v>32</v>
      </c>
      <c r="E30" s="81">
        <v>0</v>
      </c>
      <c r="F30" s="81">
        <v>0</v>
      </c>
      <c r="G30" s="81">
        <f t="shared" si="0"/>
        <v>32</v>
      </c>
      <c r="H30" s="238"/>
    </row>
    <row r="31" spans="1:8" x14ac:dyDescent="0.25">
      <c r="A31" s="238"/>
      <c r="B31" s="275"/>
      <c r="C31" s="81" t="s">
        <v>40</v>
      </c>
      <c r="D31" s="81">
        <v>222</v>
      </c>
      <c r="E31" s="91">
        <v>94</v>
      </c>
      <c r="F31" s="81">
        <v>449</v>
      </c>
      <c r="G31" s="81">
        <f t="shared" si="0"/>
        <v>765</v>
      </c>
      <c r="H31" s="238"/>
    </row>
    <row r="32" spans="1:8" x14ac:dyDescent="0.25">
      <c r="A32" s="238"/>
      <c r="B32" s="275"/>
      <c r="C32" s="81" t="s">
        <v>41</v>
      </c>
      <c r="D32" s="81">
        <v>15</v>
      </c>
      <c r="E32" s="81">
        <v>14</v>
      </c>
      <c r="F32" s="81">
        <v>1</v>
      </c>
      <c r="G32" s="81">
        <f t="shared" si="0"/>
        <v>30</v>
      </c>
      <c r="H32" s="238"/>
    </row>
    <row r="33" spans="1:8" x14ac:dyDescent="0.25">
      <c r="A33" s="238"/>
      <c r="B33" s="275"/>
      <c r="C33" s="81" t="s">
        <v>42</v>
      </c>
      <c r="D33" s="81">
        <v>16</v>
      </c>
      <c r="E33" s="81">
        <v>14</v>
      </c>
      <c r="F33" s="81">
        <v>0</v>
      </c>
      <c r="G33" s="81">
        <f t="shared" si="0"/>
        <v>30</v>
      </c>
      <c r="H33" s="238"/>
    </row>
    <row r="34" spans="1:8" x14ac:dyDescent="0.25">
      <c r="A34" s="236"/>
      <c r="B34" s="275"/>
      <c r="C34" s="239" t="s">
        <v>43</v>
      </c>
      <c r="D34" s="239">
        <v>46</v>
      </c>
      <c r="E34" s="239">
        <v>29</v>
      </c>
      <c r="F34" s="239">
        <v>40</v>
      </c>
      <c r="G34" s="239">
        <f t="shared" si="0"/>
        <v>115</v>
      </c>
      <c r="H34" s="236"/>
    </row>
    <row r="35" spans="1:8" x14ac:dyDescent="0.25">
      <c r="A35" s="236"/>
      <c r="B35" s="275"/>
      <c r="C35" s="239" t="s">
        <v>45</v>
      </c>
      <c r="D35" s="239">
        <v>15</v>
      </c>
      <c r="E35" s="239">
        <v>8</v>
      </c>
      <c r="F35" s="239">
        <v>0</v>
      </c>
      <c r="G35" s="239">
        <f t="shared" si="0"/>
        <v>23</v>
      </c>
      <c r="H35" s="236"/>
    </row>
    <row r="36" spans="1:8" x14ac:dyDescent="0.25">
      <c r="A36" s="13"/>
      <c r="B36" s="275"/>
      <c r="C36" s="22" t="s">
        <v>887</v>
      </c>
      <c r="D36" s="22">
        <f>SUM(D27:D35)</f>
        <v>4005</v>
      </c>
      <c r="E36" s="22">
        <f>SUM(E27:E35)</f>
        <v>2166</v>
      </c>
      <c r="F36" s="22">
        <f>SUM(F27:F35)</f>
        <v>1476</v>
      </c>
      <c r="G36" s="22">
        <f t="shared" si="0"/>
        <v>7647</v>
      </c>
      <c r="H36" s="13"/>
    </row>
    <row r="37" spans="1:8" x14ac:dyDescent="0.25">
      <c r="A37" s="238"/>
      <c r="B37" s="275"/>
      <c r="C37" s="81" t="s">
        <v>381</v>
      </c>
      <c r="D37" s="81">
        <v>14167</v>
      </c>
      <c r="E37" s="81">
        <v>9404</v>
      </c>
      <c r="F37" s="81">
        <v>1309</v>
      </c>
      <c r="G37" s="81">
        <f t="shared" si="0"/>
        <v>24880</v>
      </c>
      <c r="H37" s="238"/>
    </row>
    <row r="38" spans="1:8" x14ac:dyDescent="0.25">
      <c r="A38" s="13"/>
      <c r="B38" s="275"/>
      <c r="C38" s="22" t="s">
        <v>888</v>
      </c>
      <c r="D38" s="22">
        <f>D37</f>
        <v>14167</v>
      </c>
      <c r="E38" s="22">
        <f t="shared" ref="E38:F38" si="2">E37</f>
        <v>9404</v>
      </c>
      <c r="F38" s="22">
        <f t="shared" si="2"/>
        <v>1309</v>
      </c>
      <c r="G38" s="22">
        <f t="shared" si="0"/>
        <v>24880</v>
      </c>
      <c r="H38" s="13"/>
    </row>
    <row r="39" spans="1:8" x14ac:dyDescent="0.25">
      <c r="A39" s="238"/>
      <c r="B39" s="275"/>
      <c r="C39" s="81" t="s">
        <v>49</v>
      </c>
      <c r="D39" s="81">
        <v>3066</v>
      </c>
      <c r="E39" s="81">
        <v>1828</v>
      </c>
      <c r="F39" s="81">
        <v>0</v>
      </c>
      <c r="G39" s="81">
        <f t="shared" si="0"/>
        <v>4894</v>
      </c>
      <c r="H39" s="238"/>
    </row>
    <row r="40" spans="1:8" x14ac:dyDescent="0.25">
      <c r="A40" s="13"/>
      <c r="B40" s="275"/>
      <c r="C40" s="22" t="s">
        <v>889</v>
      </c>
      <c r="D40" s="22">
        <f>SUM(D39:D39)</f>
        <v>3066</v>
      </c>
      <c r="E40" s="22">
        <f>SUM(E39:E39)</f>
        <v>1828</v>
      </c>
      <c r="F40" s="22">
        <f>SUM(F39:F39)</f>
        <v>0</v>
      </c>
      <c r="G40" s="22">
        <f t="shared" si="0"/>
        <v>4894</v>
      </c>
      <c r="H40" s="13"/>
    </row>
    <row r="41" spans="1:8" x14ac:dyDescent="0.25">
      <c r="A41" s="13"/>
      <c r="B41" s="275"/>
      <c r="C41" s="22" t="s">
        <v>890</v>
      </c>
      <c r="D41" s="22">
        <f>D26+D36+D38+D40</f>
        <v>127328</v>
      </c>
      <c r="E41" s="22">
        <f>E26+E36+E38+E40</f>
        <v>58401</v>
      </c>
      <c r="F41" s="22">
        <f>F26+F36+F38+F40</f>
        <v>7868</v>
      </c>
      <c r="G41" s="22">
        <f>G26+G36+G38+G40</f>
        <v>193597</v>
      </c>
      <c r="H41" s="242"/>
    </row>
    <row r="42" spans="1:8" x14ac:dyDescent="0.25">
      <c r="A42" s="236"/>
      <c r="B42" s="236"/>
      <c r="C42" s="236"/>
      <c r="D42" s="236"/>
      <c r="E42" s="236"/>
      <c r="F42" s="236"/>
      <c r="G42" s="236"/>
      <c r="H42" s="236"/>
    </row>
    <row r="43" spans="1:8" x14ac:dyDescent="0.25">
      <c r="A43" s="236"/>
      <c r="B43" s="236"/>
      <c r="C43" s="236"/>
      <c r="D43" s="236">
        <v>46</v>
      </c>
      <c r="E43" s="236"/>
      <c r="F43" s="236"/>
      <c r="G43" s="236"/>
      <c r="H43" s="236"/>
    </row>
    <row r="44" spans="1:8" x14ac:dyDescent="0.25">
      <c r="A44" s="237"/>
      <c r="B44" s="237"/>
      <c r="C44" s="237"/>
      <c r="D44" s="237"/>
      <c r="E44" s="237"/>
      <c r="F44" s="237"/>
      <c r="G44" s="237"/>
      <c r="H44" s="237"/>
    </row>
  </sheetData>
  <mergeCells count="3">
    <mergeCell ref="C2:G2"/>
    <mergeCell ref="C3:G3"/>
    <mergeCell ref="B5:B4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19" workbookViewId="0">
      <selection activeCell="G50" sqref="G50"/>
    </sheetView>
  </sheetViews>
  <sheetFormatPr defaultRowHeight="15" x14ac:dyDescent="0.25"/>
  <cols>
    <col min="2" max="2" width="15.140625" customWidth="1"/>
  </cols>
  <sheetData>
    <row r="1" spans="1:16" x14ac:dyDescent="0.25">
      <c r="A1" s="85"/>
      <c r="B1" s="85"/>
      <c r="C1" s="85"/>
      <c r="D1" s="85"/>
      <c r="E1" s="85"/>
      <c r="F1" s="85"/>
      <c r="G1" s="85"/>
    </row>
    <row r="2" spans="1:16" x14ac:dyDescent="0.25">
      <c r="A2" s="276" t="s">
        <v>405</v>
      </c>
      <c r="B2" s="277"/>
      <c r="C2" s="277"/>
      <c r="D2" s="277"/>
      <c r="E2" s="277"/>
      <c r="F2" s="277"/>
      <c r="G2" s="278"/>
    </row>
    <row r="3" spans="1:16" x14ac:dyDescent="0.25">
      <c r="A3" s="276" t="s">
        <v>382</v>
      </c>
      <c r="B3" s="277"/>
      <c r="C3" s="277"/>
      <c r="D3" s="277"/>
      <c r="E3" s="277"/>
      <c r="F3" s="277"/>
      <c r="G3" s="278"/>
    </row>
    <row r="4" spans="1:16" ht="75" x14ac:dyDescent="0.25">
      <c r="A4" s="20" t="s">
        <v>383</v>
      </c>
      <c r="B4" s="20" t="s">
        <v>2</v>
      </c>
      <c r="C4" s="33" t="s">
        <v>384</v>
      </c>
      <c r="D4" s="33" t="s">
        <v>385</v>
      </c>
      <c r="E4" s="33" t="s">
        <v>386</v>
      </c>
      <c r="F4" s="33" t="s">
        <v>387</v>
      </c>
      <c r="G4" s="33" t="s">
        <v>388</v>
      </c>
    </row>
    <row r="5" spans="1:16" x14ac:dyDescent="0.25">
      <c r="A5" s="20">
        <v>1</v>
      </c>
      <c r="B5" s="34" t="s">
        <v>359</v>
      </c>
      <c r="C5" s="34">
        <v>481</v>
      </c>
      <c r="D5" s="34">
        <v>202</v>
      </c>
      <c r="E5" s="34">
        <v>466</v>
      </c>
      <c r="F5" s="34">
        <v>466</v>
      </c>
      <c r="G5" s="34">
        <v>466</v>
      </c>
    </row>
    <row r="6" spans="1:16" x14ac:dyDescent="0.25">
      <c r="A6" s="20">
        <v>2</v>
      </c>
      <c r="B6" s="91" t="s">
        <v>360</v>
      </c>
      <c r="C6" s="34">
        <v>426</v>
      </c>
      <c r="D6" s="34">
        <v>52</v>
      </c>
      <c r="E6" s="34">
        <v>397</v>
      </c>
      <c r="F6" s="34">
        <v>397</v>
      </c>
      <c r="G6" s="34">
        <v>397</v>
      </c>
      <c r="P6" t="s">
        <v>403</v>
      </c>
    </row>
    <row r="7" spans="1:16" x14ac:dyDescent="0.25">
      <c r="A7" s="20">
        <v>3</v>
      </c>
      <c r="B7" s="34" t="s">
        <v>389</v>
      </c>
      <c r="C7" s="34">
        <v>1568</v>
      </c>
      <c r="D7" s="34">
        <v>9</v>
      </c>
      <c r="E7" s="34">
        <v>1568</v>
      </c>
      <c r="F7" s="34">
        <v>1568</v>
      </c>
      <c r="G7" s="34">
        <v>1568</v>
      </c>
    </row>
    <row r="8" spans="1:16" x14ac:dyDescent="0.25">
      <c r="A8" s="20">
        <v>4</v>
      </c>
      <c r="B8" s="91" t="s">
        <v>361</v>
      </c>
      <c r="C8" s="34">
        <v>4113</v>
      </c>
      <c r="D8" s="34">
        <v>319</v>
      </c>
      <c r="E8" s="34">
        <v>4035</v>
      </c>
      <c r="F8" s="34">
        <v>2668</v>
      </c>
      <c r="G8" s="34">
        <v>1904</v>
      </c>
    </row>
    <row r="9" spans="1:16" x14ac:dyDescent="0.25">
      <c r="A9" s="20">
        <v>5</v>
      </c>
      <c r="B9" s="91" t="s">
        <v>362</v>
      </c>
      <c r="C9" s="34">
        <v>4557</v>
      </c>
      <c r="D9" s="34">
        <v>2443</v>
      </c>
      <c r="E9" s="34">
        <v>4442</v>
      </c>
      <c r="F9" s="34">
        <v>2200</v>
      </c>
      <c r="G9" s="34">
        <v>2200</v>
      </c>
    </row>
    <row r="10" spans="1:16" x14ac:dyDescent="0.25">
      <c r="A10" s="20">
        <v>6</v>
      </c>
      <c r="B10" s="34" t="s">
        <v>390</v>
      </c>
      <c r="C10" s="34">
        <v>1124</v>
      </c>
      <c r="D10" s="34">
        <v>190</v>
      </c>
      <c r="E10" s="34">
        <v>1124</v>
      </c>
      <c r="F10" s="34">
        <v>1124</v>
      </c>
      <c r="G10" s="34">
        <v>1124</v>
      </c>
    </row>
    <row r="11" spans="1:16" x14ac:dyDescent="0.25">
      <c r="A11" s="20">
        <v>7</v>
      </c>
      <c r="B11" s="34" t="s">
        <v>363</v>
      </c>
      <c r="C11" s="34">
        <v>12544</v>
      </c>
      <c r="D11" s="34">
        <v>1307</v>
      </c>
      <c r="E11" s="34">
        <v>9040</v>
      </c>
      <c r="F11" s="34">
        <v>9040</v>
      </c>
      <c r="G11" s="34">
        <v>9040</v>
      </c>
    </row>
    <row r="12" spans="1:16" x14ac:dyDescent="0.25">
      <c r="A12" s="20">
        <v>8</v>
      </c>
      <c r="B12" s="34" t="s">
        <v>364</v>
      </c>
      <c r="C12" s="34">
        <v>7436</v>
      </c>
      <c r="D12" s="34">
        <v>2075</v>
      </c>
      <c r="E12" s="34">
        <v>7436</v>
      </c>
      <c r="F12" s="34">
        <v>7436</v>
      </c>
      <c r="G12" s="34">
        <v>7436</v>
      </c>
    </row>
    <row r="13" spans="1:16" x14ac:dyDescent="0.25">
      <c r="A13" s="20">
        <v>9</v>
      </c>
      <c r="B13" s="34" t="s">
        <v>365</v>
      </c>
      <c r="C13" s="34">
        <v>1888</v>
      </c>
      <c r="D13" s="34">
        <v>400</v>
      </c>
      <c r="E13" s="34">
        <v>1888</v>
      </c>
      <c r="F13" s="34">
        <v>1888</v>
      </c>
      <c r="G13" s="34">
        <v>1888</v>
      </c>
    </row>
    <row r="14" spans="1:16" x14ac:dyDescent="0.25">
      <c r="A14" s="20">
        <v>10</v>
      </c>
      <c r="B14" s="34" t="s">
        <v>366</v>
      </c>
      <c r="C14" s="34">
        <v>613</v>
      </c>
      <c r="D14" s="34">
        <v>267</v>
      </c>
      <c r="E14" s="34">
        <v>521</v>
      </c>
      <c r="F14" s="34">
        <v>521</v>
      </c>
      <c r="G14" s="34">
        <v>493</v>
      </c>
    </row>
    <row r="15" spans="1:16" x14ac:dyDescent="0.25">
      <c r="A15" s="20">
        <v>11</v>
      </c>
      <c r="B15" s="34" t="s">
        <v>391</v>
      </c>
      <c r="C15" s="34">
        <v>105</v>
      </c>
      <c r="D15" s="34">
        <v>12</v>
      </c>
      <c r="E15" s="34">
        <v>105</v>
      </c>
      <c r="F15" s="34">
        <v>105</v>
      </c>
      <c r="G15" s="34">
        <v>105</v>
      </c>
    </row>
    <row r="16" spans="1:16" x14ac:dyDescent="0.25">
      <c r="A16" s="20">
        <v>12</v>
      </c>
      <c r="B16" s="34" t="s">
        <v>392</v>
      </c>
      <c r="C16" s="34">
        <v>7342</v>
      </c>
      <c r="D16" s="34">
        <v>130</v>
      </c>
      <c r="E16" s="34">
        <v>7342</v>
      </c>
      <c r="F16" s="34">
        <v>7342</v>
      </c>
      <c r="G16" s="34">
        <v>3744</v>
      </c>
    </row>
    <row r="17" spans="1:7" x14ac:dyDescent="0.25">
      <c r="A17" s="20">
        <v>13</v>
      </c>
      <c r="B17" s="34" t="s">
        <v>393</v>
      </c>
      <c r="C17" s="34">
        <v>514</v>
      </c>
      <c r="D17" s="34">
        <v>7</v>
      </c>
      <c r="E17" s="34">
        <v>514</v>
      </c>
      <c r="F17" s="34">
        <v>514</v>
      </c>
      <c r="G17" s="34">
        <v>514</v>
      </c>
    </row>
    <row r="18" spans="1:7" x14ac:dyDescent="0.25">
      <c r="A18" s="20">
        <v>14</v>
      </c>
      <c r="B18" s="91" t="s">
        <v>394</v>
      </c>
      <c r="C18" s="34">
        <v>1018</v>
      </c>
      <c r="D18" s="34">
        <v>52</v>
      </c>
      <c r="E18" s="34">
        <v>1018</v>
      </c>
      <c r="F18" s="34">
        <v>1018</v>
      </c>
      <c r="G18" s="34">
        <v>1018</v>
      </c>
    </row>
    <row r="19" spans="1:7" x14ac:dyDescent="0.25">
      <c r="A19" s="20">
        <v>15</v>
      </c>
      <c r="B19" s="34" t="s">
        <v>367</v>
      </c>
      <c r="C19" s="34">
        <v>1343</v>
      </c>
      <c r="D19" s="34">
        <v>150</v>
      </c>
      <c r="E19" s="34">
        <v>1330</v>
      </c>
      <c r="F19" s="34">
        <v>1330</v>
      </c>
      <c r="G19" s="34">
        <v>800</v>
      </c>
    </row>
    <row r="20" spans="1:7" x14ac:dyDescent="0.25">
      <c r="A20" s="20">
        <v>16</v>
      </c>
      <c r="B20" s="34" t="s">
        <v>368</v>
      </c>
      <c r="C20" s="34">
        <v>1946</v>
      </c>
      <c r="D20" s="34">
        <v>112</v>
      </c>
      <c r="E20" s="34">
        <v>1168</v>
      </c>
      <c r="F20" s="34">
        <v>476</v>
      </c>
      <c r="G20" s="34">
        <v>476</v>
      </c>
    </row>
    <row r="21" spans="1:7" x14ac:dyDescent="0.25">
      <c r="A21" s="20">
        <v>17</v>
      </c>
      <c r="B21" s="91" t="s">
        <v>395</v>
      </c>
      <c r="C21" s="34">
        <v>53</v>
      </c>
      <c r="D21" s="34">
        <v>2</v>
      </c>
      <c r="E21" s="34">
        <v>41</v>
      </c>
      <c r="F21" s="34">
        <v>41</v>
      </c>
      <c r="G21" s="34">
        <v>41</v>
      </c>
    </row>
    <row r="22" spans="1:7" x14ac:dyDescent="0.25">
      <c r="A22" s="20">
        <v>18</v>
      </c>
      <c r="B22" s="34" t="s">
        <v>396</v>
      </c>
      <c r="C22" s="34">
        <v>11</v>
      </c>
      <c r="D22" s="34">
        <v>0</v>
      </c>
      <c r="E22" s="34">
        <v>11</v>
      </c>
      <c r="F22" s="34">
        <v>3</v>
      </c>
      <c r="G22" s="34">
        <v>3</v>
      </c>
    </row>
    <row r="23" spans="1:7" x14ac:dyDescent="0.25">
      <c r="A23" s="20">
        <v>19</v>
      </c>
      <c r="B23" s="34" t="s">
        <v>377</v>
      </c>
      <c r="C23" s="34">
        <v>167746</v>
      </c>
      <c r="D23" s="34">
        <v>1565</v>
      </c>
      <c r="E23" s="34">
        <v>63315</v>
      </c>
      <c r="F23" s="34">
        <v>63315</v>
      </c>
      <c r="G23" s="34">
        <v>16589</v>
      </c>
    </row>
    <row r="24" spans="1:7" x14ac:dyDescent="0.25">
      <c r="A24" s="20">
        <v>20</v>
      </c>
      <c r="B24" s="34" t="s">
        <v>401</v>
      </c>
      <c r="C24" s="34">
        <v>19100</v>
      </c>
      <c r="D24" s="34">
        <v>0</v>
      </c>
      <c r="E24" s="34">
        <v>19073</v>
      </c>
      <c r="F24" s="34">
        <v>19073</v>
      </c>
      <c r="G24" s="34">
        <v>3646</v>
      </c>
    </row>
    <row r="25" spans="1:7" x14ac:dyDescent="0.25">
      <c r="A25" s="20">
        <v>21</v>
      </c>
      <c r="B25" s="91" t="s">
        <v>397</v>
      </c>
      <c r="C25" s="34">
        <v>887</v>
      </c>
      <c r="D25" s="34">
        <v>35</v>
      </c>
      <c r="E25" s="34">
        <v>886</v>
      </c>
      <c r="F25" s="34">
        <v>886</v>
      </c>
      <c r="G25" s="34">
        <v>174</v>
      </c>
    </row>
    <row r="26" spans="1:7" x14ac:dyDescent="0.25">
      <c r="A26" s="20">
        <v>22</v>
      </c>
      <c r="B26" s="34" t="s">
        <v>370</v>
      </c>
      <c r="C26" s="34">
        <v>4780</v>
      </c>
      <c r="D26" s="34">
        <v>842</v>
      </c>
      <c r="E26" s="34">
        <v>4620</v>
      </c>
      <c r="F26" s="34">
        <v>4620</v>
      </c>
      <c r="G26" s="34">
        <v>4620</v>
      </c>
    </row>
    <row r="27" spans="1:7" x14ac:dyDescent="0.25">
      <c r="A27" s="20">
        <v>23</v>
      </c>
      <c r="B27" s="34" t="s">
        <v>371</v>
      </c>
      <c r="C27" s="34">
        <v>0</v>
      </c>
      <c r="D27" s="34">
        <v>50</v>
      </c>
      <c r="E27" s="34">
        <v>709</v>
      </c>
      <c r="F27" s="34">
        <v>709</v>
      </c>
      <c r="G27" s="34">
        <v>541</v>
      </c>
    </row>
    <row r="28" spans="1:7" x14ac:dyDescent="0.25">
      <c r="A28" s="20">
        <v>24</v>
      </c>
      <c r="B28" s="34" t="s">
        <v>398</v>
      </c>
      <c r="C28" s="34">
        <v>26</v>
      </c>
      <c r="D28" s="34">
        <v>3</v>
      </c>
      <c r="E28" s="34">
        <v>24</v>
      </c>
      <c r="F28" s="34">
        <v>23</v>
      </c>
      <c r="G28" s="34">
        <v>23</v>
      </c>
    </row>
    <row r="29" spans="1:7" x14ac:dyDescent="0.25">
      <c r="A29" s="20">
        <v>25</v>
      </c>
      <c r="B29" s="34" t="s">
        <v>372</v>
      </c>
      <c r="C29" s="34">
        <v>182512</v>
      </c>
      <c r="D29" s="34">
        <v>3326</v>
      </c>
      <c r="E29" s="34">
        <v>104535</v>
      </c>
      <c r="F29" s="34">
        <v>104535</v>
      </c>
      <c r="G29" s="34">
        <v>33103</v>
      </c>
    </row>
    <row r="30" spans="1:7" x14ac:dyDescent="0.25">
      <c r="A30" s="20">
        <v>26</v>
      </c>
      <c r="B30" s="34" t="s">
        <v>373</v>
      </c>
      <c r="C30" s="34">
        <v>2226</v>
      </c>
      <c r="D30" s="34">
        <v>398</v>
      </c>
      <c r="E30" s="34">
        <v>2218</v>
      </c>
      <c r="F30" s="34">
        <v>2212</v>
      </c>
      <c r="G30" s="34">
        <v>2121</v>
      </c>
    </row>
    <row r="31" spans="1:7" x14ac:dyDescent="0.25">
      <c r="A31" s="20">
        <v>27</v>
      </c>
      <c r="B31" s="34" t="s">
        <v>375</v>
      </c>
      <c r="C31" s="34">
        <v>23543</v>
      </c>
      <c r="D31" s="34">
        <v>2506</v>
      </c>
      <c r="E31" s="34">
        <v>9689</v>
      </c>
      <c r="F31" s="34">
        <v>9689</v>
      </c>
      <c r="G31" s="34">
        <v>9406</v>
      </c>
    </row>
    <row r="32" spans="1:7" x14ac:dyDescent="0.25">
      <c r="A32" s="20">
        <v>28</v>
      </c>
      <c r="B32" s="34" t="s">
        <v>399</v>
      </c>
      <c r="C32" s="34">
        <v>6405</v>
      </c>
      <c r="D32" s="34">
        <v>1779</v>
      </c>
      <c r="E32" s="34">
        <v>2586</v>
      </c>
      <c r="F32" s="34">
        <v>2543</v>
      </c>
      <c r="G32" s="34">
        <v>2543</v>
      </c>
    </row>
    <row r="33" spans="1:7" x14ac:dyDescent="0.25">
      <c r="A33" s="20">
        <v>29</v>
      </c>
      <c r="B33" s="34" t="s">
        <v>374</v>
      </c>
      <c r="C33" s="34">
        <v>4328</v>
      </c>
      <c r="D33" s="34">
        <v>103</v>
      </c>
      <c r="E33" s="34">
        <v>2279</v>
      </c>
      <c r="F33" s="34">
        <v>2279</v>
      </c>
      <c r="G33" s="34">
        <v>1277</v>
      </c>
    </row>
    <row r="34" spans="1:7" x14ac:dyDescent="0.25">
      <c r="A34" s="20">
        <v>30</v>
      </c>
      <c r="B34" s="34" t="s">
        <v>376</v>
      </c>
      <c r="C34" s="34">
        <v>2038</v>
      </c>
      <c r="D34" s="34">
        <v>102</v>
      </c>
      <c r="E34" s="34">
        <v>1520</v>
      </c>
      <c r="F34" s="34">
        <v>1520</v>
      </c>
      <c r="G34" s="34">
        <v>1520</v>
      </c>
    </row>
    <row r="35" spans="1:7" x14ac:dyDescent="0.25">
      <c r="A35" s="20">
        <v>31</v>
      </c>
      <c r="B35" s="34" t="s">
        <v>400</v>
      </c>
      <c r="C35" s="34">
        <v>25</v>
      </c>
      <c r="D35" s="34">
        <v>3</v>
      </c>
      <c r="E35" s="34">
        <v>23</v>
      </c>
      <c r="F35" s="34">
        <v>23</v>
      </c>
      <c r="G35" s="34">
        <v>13</v>
      </c>
    </row>
    <row r="38" spans="1:7" x14ac:dyDescent="0.25">
      <c r="A38" s="22" t="s">
        <v>402</v>
      </c>
      <c r="B38" s="51" t="s">
        <v>35</v>
      </c>
      <c r="C38" s="51">
        <f>SUM(C5:C37)</f>
        <v>460698</v>
      </c>
      <c r="D38" s="51">
        <f>SUM(D5:D37)</f>
        <v>18441</v>
      </c>
      <c r="E38" s="51">
        <f>SUM(E5:E37)</f>
        <v>253923</v>
      </c>
      <c r="F38" s="51">
        <f>SUM(F5:F37)</f>
        <v>249564</v>
      </c>
      <c r="G38" s="51">
        <f>SUM(G5:G37)</f>
        <v>108793</v>
      </c>
    </row>
    <row r="39" spans="1:7" x14ac:dyDescent="0.25">
      <c r="A39" s="279">
        <v>47</v>
      </c>
      <c r="B39" s="279"/>
      <c r="C39" s="279"/>
      <c r="D39" s="279"/>
      <c r="E39" s="279"/>
      <c r="F39" s="279"/>
      <c r="G39" s="279"/>
    </row>
    <row r="40" spans="1:7" x14ac:dyDescent="0.25">
      <c r="A40" s="255"/>
      <c r="B40" s="255"/>
      <c r="C40" s="255"/>
      <c r="D40" s="255"/>
      <c r="E40" s="255"/>
      <c r="F40" s="255"/>
      <c r="G40" s="255"/>
    </row>
    <row r="41" spans="1:7" x14ac:dyDescent="0.25">
      <c r="A41" s="255"/>
      <c r="B41" s="255"/>
      <c r="C41" s="255"/>
      <c r="D41" s="255"/>
      <c r="E41" s="255"/>
      <c r="F41" s="255"/>
      <c r="G41" s="255"/>
    </row>
  </sheetData>
  <mergeCells count="3">
    <mergeCell ref="A2:G2"/>
    <mergeCell ref="A3:G3"/>
    <mergeCell ref="A39:G4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7" workbookViewId="0">
      <selection activeCell="G44" sqref="G44"/>
    </sheetView>
  </sheetViews>
  <sheetFormatPr defaultRowHeight="15" x14ac:dyDescent="0.25"/>
  <cols>
    <col min="1" max="1" width="7.85546875" customWidth="1"/>
    <col min="2" max="2" width="21" customWidth="1"/>
    <col min="3" max="3" width="8.28515625" customWidth="1"/>
    <col min="4" max="4" width="11" customWidth="1"/>
    <col min="5" max="5" width="12.42578125" customWidth="1"/>
    <col min="6" max="6" width="10.7109375" bestFit="1" customWidth="1"/>
    <col min="7" max="7" width="12.7109375" bestFit="1" customWidth="1"/>
    <col min="8" max="8" width="12.5703125" customWidth="1"/>
    <col min="9" max="9" width="10.7109375" bestFit="1" customWidth="1"/>
    <col min="10" max="10" width="12.7109375" bestFit="1" customWidth="1"/>
    <col min="11" max="11" width="11.140625" customWidth="1"/>
    <col min="12" max="12" width="10.7109375" bestFit="1" customWidth="1"/>
    <col min="13" max="13" width="11.28515625" customWidth="1"/>
    <col min="14" max="14" width="12" customWidth="1"/>
  </cols>
  <sheetData>
    <row r="1" spans="1:14" x14ac:dyDescent="0.25">
      <c r="A1" s="283" t="s">
        <v>824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x14ac:dyDescent="0.25">
      <c r="A2" s="284" t="s">
        <v>825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6"/>
    </row>
    <row r="3" spans="1:14" x14ac:dyDescent="0.25">
      <c r="A3" s="287" t="s">
        <v>712</v>
      </c>
      <c r="B3" s="287" t="s">
        <v>2</v>
      </c>
      <c r="C3" s="290" t="s">
        <v>826</v>
      </c>
      <c r="D3" s="291"/>
      <c r="E3" s="292"/>
      <c r="F3" s="290" t="s">
        <v>827</v>
      </c>
      <c r="G3" s="291"/>
      <c r="H3" s="292"/>
      <c r="I3" s="290" t="s">
        <v>828</v>
      </c>
      <c r="J3" s="291"/>
      <c r="K3" s="292"/>
      <c r="L3" s="290" t="s">
        <v>35</v>
      </c>
      <c r="M3" s="291"/>
      <c r="N3" s="292"/>
    </row>
    <row r="4" spans="1:14" x14ac:dyDescent="0.25">
      <c r="A4" s="288"/>
      <c r="B4" s="288"/>
      <c r="C4" s="280" t="s">
        <v>829</v>
      </c>
      <c r="D4" s="281"/>
      <c r="E4" s="282"/>
      <c r="F4" s="280" t="s">
        <v>830</v>
      </c>
      <c r="G4" s="281"/>
      <c r="H4" s="282"/>
      <c r="I4" s="280" t="s">
        <v>831</v>
      </c>
      <c r="J4" s="281"/>
      <c r="K4" s="282"/>
      <c r="L4" s="280"/>
      <c r="M4" s="281"/>
      <c r="N4" s="282"/>
    </row>
    <row r="5" spans="1:14" ht="30" x14ac:dyDescent="0.25">
      <c r="A5" s="289"/>
      <c r="B5" s="289"/>
      <c r="C5" s="1" t="s">
        <v>832</v>
      </c>
      <c r="D5" s="1" t="s">
        <v>833</v>
      </c>
      <c r="E5" s="1" t="s">
        <v>834</v>
      </c>
      <c r="F5" s="1" t="s">
        <v>832</v>
      </c>
      <c r="G5" s="1" t="s">
        <v>833</v>
      </c>
      <c r="H5" s="1" t="s">
        <v>834</v>
      </c>
      <c r="I5" s="1" t="s">
        <v>832</v>
      </c>
      <c r="J5" s="1" t="s">
        <v>833</v>
      </c>
      <c r="K5" s="1" t="s">
        <v>834</v>
      </c>
      <c r="L5" s="1" t="s">
        <v>832</v>
      </c>
      <c r="M5" s="1" t="s">
        <v>833</v>
      </c>
      <c r="N5" s="1" t="s">
        <v>834</v>
      </c>
    </row>
    <row r="6" spans="1:14" x14ac:dyDescent="0.25">
      <c r="A6" s="136">
        <v>1</v>
      </c>
      <c r="B6" s="58" t="s">
        <v>359</v>
      </c>
      <c r="C6" s="2">
        <v>23</v>
      </c>
      <c r="D6" s="2">
        <v>0.06</v>
      </c>
      <c r="E6" s="2">
        <v>0.06</v>
      </c>
      <c r="F6" s="2">
        <v>4</v>
      </c>
      <c r="G6" s="2">
        <v>0.1</v>
      </c>
      <c r="H6" s="2">
        <v>0.1</v>
      </c>
      <c r="I6" s="2">
        <v>3</v>
      </c>
      <c r="J6" s="2">
        <v>0.12</v>
      </c>
      <c r="K6" s="2">
        <v>0.12</v>
      </c>
      <c r="L6" s="2">
        <v>30</v>
      </c>
      <c r="M6" s="2">
        <v>0.28000000000000003</v>
      </c>
      <c r="N6" s="2">
        <v>0.28000000000000003</v>
      </c>
    </row>
    <row r="7" spans="1:14" x14ac:dyDescent="0.25">
      <c r="A7" s="136">
        <v>2</v>
      </c>
      <c r="B7" s="58" t="s">
        <v>360</v>
      </c>
      <c r="C7" s="2">
        <v>21</v>
      </c>
      <c r="D7" s="2">
        <v>0.11</v>
      </c>
      <c r="E7" s="2">
        <v>0.1</v>
      </c>
      <c r="F7" s="2">
        <v>10</v>
      </c>
      <c r="G7" s="2">
        <v>0.37</v>
      </c>
      <c r="H7" s="2">
        <v>0.34</v>
      </c>
      <c r="I7" s="2">
        <v>5</v>
      </c>
      <c r="J7" s="2">
        <v>0.39</v>
      </c>
      <c r="K7" s="2">
        <v>0.39</v>
      </c>
      <c r="L7" s="2">
        <v>36</v>
      </c>
      <c r="M7" s="2">
        <v>0.86</v>
      </c>
      <c r="N7" s="2">
        <v>0.84</v>
      </c>
    </row>
    <row r="8" spans="1:14" x14ac:dyDescent="0.25">
      <c r="A8" s="136">
        <v>3</v>
      </c>
      <c r="B8" s="58" t="s">
        <v>361</v>
      </c>
      <c r="C8" s="2">
        <v>43</v>
      </c>
      <c r="D8" s="2">
        <v>0.15</v>
      </c>
      <c r="E8" s="2">
        <v>0.15</v>
      </c>
      <c r="F8" s="2">
        <v>109</v>
      </c>
      <c r="G8" s="2">
        <v>2.5</v>
      </c>
      <c r="H8" s="2">
        <v>2.46</v>
      </c>
      <c r="I8" s="2">
        <v>21</v>
      </c>
      <c r="J8" s="2">
        <v>1.76</v>
      </c>
      <c r="K8" s="2">
        <v>1.73</v>
      </c>
      <c r="L8" s="2">
        <v>173</v>
      </c>
      <c r="M8" s="2">
        <v>4.41</v>
      </c>
      <c r="N8" s="2">
        <v>4.34</v>
      </c>
    </row>
    <row r="9" spans="1:14" x14ac:dyDescent="0.25">
      <c r="A9" s="136">
        <v>4</v>
      </c>
      <c r="B9" s="58" t="s">
        <v>362</v>
      </c>
      <c r="C9" s="2">
        <v>53</v>
      </c>
      <c r="D9" s="2">
        <v>0.2</v>
      </c>
      <c r="E9" s="2">
        <v>0.2</v>
      </c>
      <c r="F9" s="2">
        <v>165</v>
      </c>
      <c r="G9" s="2">
        <v>3.69</v>
      </c>
      <c r="H9" s="2">
        <v>3.56</v>
      </c>
      <c r="I9" s="2">
        <v>21</v>
      </c>
      <c r="J9" s="2">
        <v>1.69</v>
      </c>
      <c r="K9" s="2">
        <v>1.6</v>
      </c>
      <c r="L9" s="2">
        <v>239</v>
      </c>
      <c r="M9" s="2">
        <v>5.57</v>
      </c>
      <c r="N9" s="2">
        <v>5.36</v>
      </c>
    </row>
    <row r="10" spans="1:14" x14ac:dyDescent="0.25">
      <c r="A10" s="136">
        <v>5</v>
      </c>
      <c r="B10" s="58" t="s">
        <v>390</v>
      </c>
      <c r="C10" s="2">
        <v>31</v>
      </c>
      <c r="D10" s="2">
        <v>0.15</v>
      </c>
      <c r="E10" s="2">
        <v>0.1</v>
      </c>
      <c r="F10" s="2">
        <v>19</v>
      </c>
      <c r="G10" s="2">
        <v>0.44</v>
      </c>
      <c r="H10" s="2">
        <v>0.42</v>
      </c>
      <c r="I10" s="2">
        <v>4</v>
      </c>
      <c r="J10" s="2">
        <v>0.36</v>
      </c>
      <c r="K10" s="2">
        <v>0.36</v>
      </c>
      <c r="L10" s="2">
        <v>54</v>
      </c>
      <c r="M10" s="2">
        <v>0.94</v>
      </c>
      <c r="N10" s="2">
        <v>0.88</v>
      </c>
    </row>
    <row r="11" spans="1:14" x14ac:dyDescent="0.25">
      <c r="A11" s="136">
        <v>6</v>
      </c>
      <c r="B11" s="58" t="s">
        <v>363</v>
      </c>
      <c r="C11" s="2">
        <v>326</v>
      </c>
      <c r="D11" s="2">
        <v>1.23</v>
      </c>
      <c r="E11" s="2">
        <v>1.23</v>
      </c>
      <c r="F11" s="2">
        <v>197</v>
      </c>
      <c r="G11" s="2">
        <v>4.72</v>
      </c>
      <c r="H11" s="2">
        <v>4.53</v>
      </c>
      <c r="I11" s="2">
        <v>39</v>
      </c>
      <c r="J11" s="2">
        <v>3.41</v>
      </c>
      <c r="K11" s="2">
        <v>3.27</v>
      </c>
      <c r="L11" s="2">
        <v>562</v>
      </c>
      <c r="M11" s="2">
        <v>9.36</v>
      </c>
      <c r="N11" s="2">
        <v>9.0299999999999994</v>
      </c>
    </row>
    <row r="12" spans="1:14" x14ac:dyDescent="0.25">
      <c r="A12" s="136">
        <v>7</v>
      </c>
      <c r="B12" s="58" t="s">
        <v>364</v>
      </c>
      <c r="C12" s="2">
        <v>33</v>
      </c>
      <c r="D12" s="2">
        <v>0.1</v>
      </c>
      <c r="E12" s="2">
        <v>0.09</v>
      </c>
      <c r="F12" s="2">
        <v>49</v>
      </c>
      <c r="G12" s="2">
        <v>1.1200000000000001</v>
      </c>
      <c r="H12" s="2">
        <v>1.01</v>
      </c>
      <c r="I12" s="2">
        <v>9</v>
      </c>
      <c r="J12" s="2">
        <v>0.76</v>
      </c>
      <c r="K12" s="2">
        <v>0.75</v>
      </c>
      <c r="L12" s="2">
        <v>91</v>
      </c>
      <c r="M12" s="2">
        <v>1.99</v>
      </c>
      <c r="N12" s="2">
        <v>1.85</v>
      </c>
    </row>
    <row r="13" spans="1:14" x14ac:dyDescent="0.25">
      <c r="A13" s="136">
        <v>8</v>
      </c>
      <c r="B13" s="58" t="s">
        <v>365</v>
      </c>
      <c r="C13" s="2">
        <v>29</v>
      </c>
      <c r="D13" s="2">
        <v>0.13</v>
      </c>
      <c r="E13" s="2">
        <v>0.12</v>
      </c>
      <c r="F13" s="2">
        <v>39</v>
      </c>
      <c r="G13" s="2">
        <v>0.67</v>
      </c>
      <c r="H13" s="2">
        <v>0.66</v>
      </c>
      <c r="I13" s="2">
        <v>19</v>
      </c>
      <c r="J13" s="2">
        <v>1.69</v>
      </c>
      <c r="K13" s="2">
        <v>1.68</v>
      </c>
      <c r="L13" s="2">
        <v>87</v>
      </c>
      <c r="M13" s="2">
        <v>2.48</v>
      </c>
      <c r="N13" s="2">
        <v>2.46</v>
      </c>
    </row>
    <row r="14" spans="1:14" x14ac:dyDescent="0.25">
      <c r="A14" s="136">
        <v>9</v>
      </c>
      <c r="B14" s="58" t="s">
        <v>366</v>
      </c>
      <c r="C14" s="2">
        <v>2</v>
      </c>
      <c r="D14" s="2">
        <v>0.01</v>
      </c>
      <c r="E14" s="2">
        <v>0.01</v>
      </c>
      <c r="F14" s="2">
        <v>4</v>
      </c>
      <c r="G14" s="2">
        <v>0.14000000000000001</v>
      </c>
      <c r="H14" s="2">
        <v>0.14000000000000001</v>
      </c>
      <c r="I14" s="2">
        <v>2</v>
      </c>
      <c r="J14" s="2">
        <v>0.13</v>
      </c>
      <c r="K14" s="2">
        <v>0.13</v>
      </c>
      <c r="L14" s="2">
        <v>8</v>
      </c>
      <c r="M14" s="2">
        <v>0.28999999999999998</v>
      </c>
      <c r="N14" s="2">
        <v>0.28999999999999998</v>
      </c>
    </row>
    <row r="15" spans="1:14" x14ac:dyDescent="0.25">
      <c r="A15" s="136">
        <v>10</v>
      </c>
      <c r="B15" s="58" t="s">
        <v>367</v>
      </c>
      <c r="C15" s="2">
        <v>14</v>
      </c>
      <c r="D15" s="2">
        <v>0.06</v>
      </c>
      <c r="E15" s="2">
        <v>0.06</v>
      </c>
      <c r="F15" s="2">
        <v>30</v>
      </c>
      <c r="G15" s="2">
        <v>0.68</v>
      </c>
      <c r="H15" s="2">
        <v>0.65</v>
      </c>
      <c r="I15" s="2">
        <v>16</v>
      </c>
      <c r="J15" s="2">
        <v>1.1599999999999999</v>
      </c>
      <c r="K15" s="2">
        <v>1.1599999999999999</v>
      </c>
      <c r="L15" s="2">
        <v>60</v>
      </c>
      <c r="M15" s="2">
        <v>1.9</v>
      </c>
      <c r="N15" s="2">
        <v>1.87</v>
      </c>
    </row>
    <row r="16" spans="1:14" x14ac:dyDescent="0.25">
      <c r="A16" s="136">
        <v>11</v>
      </c>
      <c r="B16" s="58" t="s">
        <v>368</v>
      </c>
      <c r="C16" s="2">
        <v>27</v>
      </c>
      <c r="D16" s="2">
        <v>0.1</v>
      </c>
      <c r="E16" s="2">
        <v>0.1</v>
      </c>
      <c r="F16" s="2">
        <v>30</v>
      </c>
      <c r="G16" s="2">
        <v>0.72</v>
      </c>
      <c r="H16" s="2">
        <v>0.69</v>
      </c>
      <c r="I16" s="2">
        <v>8</v>
      </c>
      <c r="J16" s="2">
        <v>0.72</v>
      </c>
      <c r="K16" s="2">
        <v>0.72</v>
      </c>
      <c r="L16" s="2">
        <v>65</v>
      </c>
      <c r="M16" s="2">
        <v>1.53</v>
      </c>
      <c r="N16" s="2">
        <v>1.5</v>
      </c>
    </row>
    <row r="17" spans="1:14" ht="30" x14ac:dyDescent="0.25">
      <c r="A17" s="136">
        <v>12</v>
      </c>
      <c r="B17" s="58" t="s">
        <v>369</v>
      </c>
      <c r="C17" s="2">
        <v>26</v>
      </c>
      <c r="D17" s="2">
        <v>0.13</v>
      </c>
      <c r="E17" s="2">
        <v>0.13</v>
      </c>
      <c r="F17" s="2">
        <v>3</v>
      </c>
      <c r="G17" s="2">
        <v>0.14000000000000001</v>
      </c>
      <c r="H17" s="2">
        <v>0.14000000000000001</v>
      </c>
      <c r="I17" s="2">
        <v>3</v>
      </c>
      <c r="J17" s="2">
        <v>0.28999999999999998</v>
      </c>
      <c r="K17" s="2">
        <v>0.28999999999999998</v>
      </c>
      <c r="L17" s="2">
        <v>32</v>
      </c>
      <c r="M17" s="2">
        <v>0.56000000000000005</v>
      </c>
      <c r="N17" s="2">
        <v>0.56000000000000005</v>
      </c>
    </row>
    <row r="18" spans="1:14" x14ac:dyDescent="0.25">
      <c r="A18" s="136">
        <v>13</v>
      </c>
      <c r="B18" s="58" t="s">
        <v>371</v>
      </c>
      <c r="C18" s="2">
        <v>116</v>
      </c>
      <c r="D18" s="2">
        <v>0.43</v>
      </c>
      <c r="E18" s="2">
        <v>0.4</v>
      </c>
      <c r="F18" s="2">
        <v>72</v>
      </c>
      <c r="G18" s="2">
        <v>1.58</v>
      </c>
      <c r="H18" s="2">
        <v>1.23</v>
      </c>
      <c r="I18" s="2">
        <v>17</v>
      </c>
      <c r="J18" s="2">
        <v>1.4</v>
      </c>
      <c r="K18" s="2">
        <v>1.07</v>
      </c>
      <c r="L18" s="2">
        <v>205</v>
      </c>
      <c r="M18" s="2">
        <v>3.41</v>
      </c>
      <c r="N18" s="2">
        <v>2.7</v>
      </c>
    </row>
    <row r="19" spans="1:14" x14ac:dyDescent="0.25">
      <c r="A19" s="136">
        <v>14</v>
      </c>
      <c r="B19" s="58" t="s">
        <v>372</v>
      </c>
      <c r="C19" s="42">
        <v>423</v>
      </c>
      <c r="D19" s="42">
        <v>1.67</v>
      </c>
      <c r="E19" s="42">
        <v>1.66</v>
      </c>
      <c r="F19" s="42">
        <v>1360</v>
      </c>
      <c r="G19" s="42">
        <v>42.85</v>
      </c>
      <c r="H19" s="42">
        <v>41.85</v>
      </c>
      <c r="I19" s="42">
        <v>540</v>
      </c>
      <c r="J19" s="42">
        <v>38.36</v>
      </c>
      <c r="K19" s="42">
        <v>37.840000000000003</v>
      </c>
      <c r="L19" s="42">
        <v>2323</v>
      </c>
      <c r="M19" s="42">
        <v>82.88</v>
      </c>
      <c r="N19" s="42">
        <v>81.36</v>
      </c>
    </row>
    <row r="20" spans="1:14" x14ac:dyDescent="0.25">
      <c r="A20" s="136">
        <v>15</v>
      </c>
      <c r="B20" s="58" t="s">
        <v>373</v>
      </c>
      <c r="C20" s="2">
        <v>36</v>
      </c>
      <c r="D20" s="2">
        <v>0.15</v>
      </c>
      <c r="E20" s="2">
        <v>0.14000000000000001</v>
      </c>
      <c r="F20" s="2">
        <v>67</v>
      </c>
      <c r="G20" s="2">
        <v>1.58</v>
      </c>
      <c r="H20" s="2">
        <v>1.5</v>
      </c>
      <c r="I20" s="2">
        <v>11</v>
      </c>
      <c r="J20" s="2">
        <v>0.91</v>
      </c>
      <c r="K20" s="2">
        <v>0.73</v>
      </c>
      <c r="L20" s="2">
        <v>114</v>
      </c>
      <c r="M20" s="2">
        <v>2.64</v>
      </c>
      <c r="N20" s="2">
        <v>2.37</v>
      </c>
    </row>
    <row r="21" spans="1:14" x14ac:dyDescent="0.25">
      <c r="A21" s="136">
        <v>16</v>
      </c>
      <c r="B21" s="58" t="s">
        <v>374</v>
      </c>
      <c r="C21" s="2">
        <v>9</v>
      </c>
      <c r="D21" s="2">
        <v>0.03</v>
      </c>
      <c r="E21" s="2">
        <v>0.03</v>
      </c>
      <c r="F21" s="2">
        <v>53</v>
      </c>
      <c r="G21" s="2">
        <v>1.28</v>
      </c>
      <c r="H21" s="2">
        <v>1.18</v>
      </c>
      <c r="I21" s="2">
        <v>6</v>
      </c>
      <c r="J21" s="2">
        <v>0.41</v>
      </c>
      <c r="K21" s="2">
        <v>0.38</v>
      </c>
      <c r="L21" s="2">
        <v>68</v>
      </c>
      <c r="M21" s="2">
        <v>1.72</v>
      </c>
      <c r="N21" s="2">
        <v>1.59</v>
      </c>
    </row>
    <row r="22" spans="1:14" x14ac:dyDescent="0.25">
      <c r="A22" s="136">
        <v>17</v>
      </c>
      <c r="B22" s="58" t="s">
        <v>375</v>
      </c>
      <c r="C22" s="2">
        <v>23</v>
      </c>
      <c r="D22" s="2">
        <v>0.1</v>
      </c>
      <c r="E22" s="2">
        <v>0.1</v>
      </c>
      <c r="F22" s="2">
        <v>145</v>
      </c>
      <c r="G22" s="2">
        <v>3.69</v>
      </c>
      <c r="H22" s="2">
        <v>3.65</v>
      </c>
      <c r="I22" s="2">
        <v>21</v>
      </c>
      <c r="J22" s="2">
        <v>1.64</v>
      </c>
      <c r="K22" s="2">
        <v>1.64</v>
      </c>
      <c r="L22" s="2">
        <v>189</v>
      </c>
      <c r="M22" s="2">
        <v>5.43</v>
      </c>
      <c r="N22" s="2">
        <v>5.4</v>
      </c>
    </row>
    <row r="23" spans="1:14" x14ac:dyDescent="0.25">
      <c r="A23" s="136">
        <v>18</v>
      </c>
      <c r="B23" s="58" t="s">
        <v>370</v>
      </c>
      <c r="C23" s="2">
        <v>4</v>
      </c>
      <c r="D23" s="2">
        <v>0.02</v>
      </c>
      <c r="E23" s="2">
        <v>0.02</v>
      </c>
      <c r="F23" s="2">
        <v>20</v>
      </c>
      <c r="G23" s="2">
        <v>0.48</v>
      </c>
      <c r="H23" s="2">
        <v>0.46</v>
      </c>
      <c r="I23" s="2">
        <v>1</v>
      </c>
      <c r="J23" s="2">
        <v>0.08</v>
      </c>
      <c r="K23" s="2">
        <v>0.08</v>
      </c>
      <c r="L23" s="2">
        <v>25</v>
      </c>
      <c r="M23" s="2">
        <v>0.56999999999999995</v>
      </c>
      <c r="N23" s="2">
        <v>0.55000000000000004</v>
      </c>
    </row>
    <row r="24" spans="1:14" x14ac:dyDescent="0.25">
      <c r="A24" s="136">
        <v>19</v>
      </c>
      <c r="B24" s="58" t="s">
        <v>399</v>
      </c>
      <c r="C24" s="2">
        <v>56</v>
      </c>
      <c r="D24" s="2">
        <v>0.16</v>
      </c>
      <c r="E24" s="2">
        <v>0.11</v>
      </c>
      <c r="F24" s="2">
        <v>56</v>
      </c>
      <c r="G24" s="2">
        <v>1.1100000000000001</v>
      </c>
      <c r="H24" s="2">
        <v>0.9</v>
      </c>
      <c r="I24" s="2">
        <v>21</v>
      </c>
      <c r="J24" s="2">
        <v>1.76</v>
      </c>
      <c r="K24" s="2">
        <v>1.71</v>
      </c>
      <c r="L24" s="2">
        <v>133</v>
      </c>
      <c r="M24" s="2">
        <v>3.03</v>
      </c>
      <c r="N24" s="2">
        <v>2.72</v>
      </c>
    </row>
    <row r="25" spans="1:14" x14ac:dyDescent="0.25">
      <c r="A25" s="136">
        <v>20</v>
      </c>
      <c r="B25" s="58" t="s">
        <v>376</v>
      </c>
      <c r="C25" s="2">
        <v>30</v>
      </c>
      <c r="D25" s="2">
        <v>0.14000000000000001</v>
      </c>
      <c r="E25" s="2">
        <v>0.14000000000000001</v>
      </c>
      <c r="F25" s="2">
        <v>89</v>
      </c>
      <c r="G25" s="2">
        <v>2.44</v>
      </c>
      <c r="H25" s="2">
        <v>2.37</v>
      </c>
      <c r="I25" s="2">
        <v>36</v>
      </c>
      <c r="J25" s="2">
        <v>2.75</v>
      </c>
      <c r="K25" s="2">
        <v>2.56</v>
      </c>
      <c r="L25" s="2">
        <v>155</v>
      </c>
      <c r="M25" s="2">
        <v>5.33</v>
      </c>
      <c r="N25" s="2">
        <v>5.07</v>
      </c>
    </row>
    <row r="26" spans="1:14" x14ac:dyDescent="0.25">
      <c r="A26" s="136">
        <v>21</v>
      </c>
      <c r="B26" s="58" t="s">
        <v>835</v>
      </c>
      <c r="C26" s="2">
        <v>1</v>
      </c>
      <c r="D26" s="2">
        <v>0</v>
      </c>
      <c r="E26" s="2">
        <v>0</v>
      </c>
      <c r="F26" s="2">
        <v>4</v>
      </c>
      <c r="G26" s="2">
        <v>0.09</v>
      </c>
      <c r="H26" s="2">
        <v>0.09</v>
      </c>
      <c r="I26" s="2">
        <v>4</v>
      </c>
      <c r="J26" s="2">
        <v>0.35</v>
      </c>
      <c r="K26" s="2">
        <v>0.35</v>
      </c>
      <c r="L26" s="2">
        <v>9</v>
      </c>
      <c r="M26" s="2">
        <v>0.44</v>
      </c>
      <c r="N26" s="2">
        <v>0.44</v>
      </c>
    </row>
    <row r="27" spans="1:14" x14ac:dyDescent="0.25">
      <c r="A27" s="136"/>
      <c r="B27" s="63" t="s">
        <v>836</v>
      </c>
      <c r="C27" s="3">
        <f t="shared" ref="C27:N27" si="0">SUM(C6:C26)</f>
        <v>1326</v>
      </c>
      <c r="D27" s="3">
        <f t="shared" si="0"/>
        <v>5.129999999999999</v>
      </c>
      <c r="E27" s="3">
        <f t="shared" si="0"/>
        <v>4.9499999999999984</v>
      </c>
      <c r="F27" s="3">
        <f t="shared" si="0"/>
        <v>2525</v>
      </c>
      <c r="G27" s="3">
        <f t="shared" si="0"/>
        <v>70.390000000000015</v>
      </c>
      <c r="H27" s="3">
        <f t="shared" si="0"/>
        <v>67.930000000000007</v>
      </c>
      <c r="I27" s="3">
        <f t="shared" si="0"/>
        <v>807</v>
      </c>
      <c r="J27" s="3">
        <f t="shared" si="0"/>
        <v>60.139999999999993</v>
      </c>
      <c r="K27" s="3">
        <f t="shared" si="0"/>
        <v>58.560000000000009</v>
      </c>
      <c r="L27" s="3">
        <f t="shared" si="0"/>
        <v>4658</v>
      </c>
      <c r="M27" s="3">
        <f t="shared" si="0"/>
        <v>135.62</v>
      </c>
      <c r="N27" s="3">
        <f t="shared" si="0"/>
        <v>131.46</v>
      </c>
    </row>
    <row r="28" spans="1:14" x14ac:dyDescent="0.25">
      <c r="A28" s="136">
        <v>22</v>
      </c>
      <c r="B28" s="58" t="s">
        <v>837</v>
      </c>
      <c r="C28" s="2">
        <v>0</v>
      </c>
      <c r="D28" s="2">
        <v>0</v>
      </c>
      <c r="E28" s="2">
        <v>0</v>
      </c>
      <c r="F28" s="2">
        <v>1</v>
      </c>
      <c r="G28" s="2">
        <v>0.03</v>
      </c>
      <c r="H28" s="2">
        <v>0.03</v>
      </c>
      <c r="I28" s="2">
        <v>1</v>
      </c>
      <c r="J28" s="2">
        <v>0.1</v>
      </c>
      <c r="K28" s="2">
        <v>0.1</v>
      </c>
      <c r="L28" s="2">
        <v>2</v>
      </c>
      <c r="M28" s="2">
        <v>0.13</v>
      </c>
      <c r="N28" s="2">
        <v>0.13</v>
      </c>
    </row>
    <row r="29" spans="1:14" x14ac:dyDescent="0.25">
      <c r="A29" s="136">
        <v>23</v>
      </c>
      <c r="B29" s="58" t="s">
        <v>378</v>
      </c>
      <c r="C29" s="2">
        <v>0</v>
      </c>
      <c r="D29" s="2">
        <v>0</v>
      </c>
      <c r="E29" s="2">
        <v>0</v>
      </c>
      <c r="F29" s="2">
        <v>1</v>
      </c>
      <c r="G29" s="2">
        <v>0.05</v>
      </c>
      <c r="H29" s="2">
        <v>0.05</v>
      </c>
      <c r="I29" s="2">
        <v>0</v>
      </c>
      <c r="J29" s="2">
        <v>0</v>
      </c>
      <c r="K29" s="2">
        <v>0</v>
      </c>
      <c r="L29" s="2">
        <v>1</v>
      </c>
      <c r="M29" s="2">
        <v>0.05</v>
      </c>
      <c r="N29" s="2">
        <v>0.05</v>
      </c>
    </row>
    <row r="30" spans="1:14" x14ac:dyDescent="0.25">
      <c r="A30" s="136">
        <v>24</v>
      </c>
      <c r="B30" s="58" t="s">
        <v>838</v>
      </c>
      <c r="C30" s="2">
        <v>34</v>
      </c>
      <c r="D30" s="2">
        <v>0.12</v>
      </c>
      <c r="E30" s="2">
        <v>0.12</v>
      </c>
      <c r="F30" s="2">
        <v>2</v>
      </c>
      <c r="G30" s="2">
        <v>0.09</v>
      </c>
      <c r="H30" s="2">
        <v>0.09</v>
      </c>
      <c r="I30" s="2">
        <v>3</v>
      </c>
      <c r="J30" s="2">
        <v>0.26</v>
      </c>
      <c r="K30" s="2">
        <v>0.26</v>
      </c>
      <c r="L30" s="2">
        <v>39</v>
      </c>
      <c r="M30" s="2">
        <v>0.46</v>
      </c>
      <c r="N30" s="2">
        <v>0.46</v>
      </c>
    </row>
    <row r="31" spans="1:14" x14ac:dyDescent="0.25">
      <c r="A31" s="136">
        <v>25</v>
      </c>
      <c r="B31" s="58" t="s">
        <v>839</v>
      </c>
      <c r="C31" s="2">
        <v>1</v>
      </c>
      <c r="D31" s="2">
        <v>0</v>
      </c>
      <c r="E31" s="2">
        <v>0</v>
      </c>
      <c r="F31" s="2">
        <v>49</v>
      </c>
      <c r="G31" s="2">
        <v>0.55000000000000004</v>
      </c>
      <c r="H31" s="2">
        <v>0.55000000000000004</v>
      </c>
      <c r="I31" s="2">
        <v>4</v>
      </c>
      <c r="J31" s="2">
        <v>0.23</v>
      </c>
      <c r="K31" s="2">
        <v>0.23</v>
      </c>
      <c r="L31" s="2">
        <v>54</v>
      </c>
      <c r="M31" s="2">
        <v>0.78</v>
      </c>
      <c r="N31" s="2">
        <v>0.78</v>
      </c>
    </row>
    <row r="32" spans="1:14" x14ac:dyDescent="0.25">
      <c r="A32" s="136">
        <v>26</v>
      </c>
      <c r="B32" s="58" t="s">
        <v>840</v>
      </c>
      <c r="C32" s="2">
        <v>89</v>
      </c>
      <c r="D32" s="2">
        <v>0.21</v>
      </c>
      <c r="E32" s="2">
        <v>0.21</v>
      </c>
      <c r="F32" s="2">
        <v>0</v>
      </c>
      <c r="G32" s="2">
        <v>0</v>
      </c>
      <c r="H32" s="2">
        <v>0</v>
      </c>
      <c r="I32" s="2">
        <v>1</v>
      </c>
      <c r="J32" s="2">
        <v>0.05</v>
      </c>
      <c r="K32" s="2">
        <v>0.05</v>
      </c>
      <c r="L32" s="2">
        <v>90</v>
      </c>
      <c r="M32" s="2">
        <v>0.26</v>
      </c>
      <c r="N32" s="2">
        <v>0.26</v>
      </c>
    </row>
    <row r="33" spans="1:14" x14ac:dyDescent="0.25">
      <c r="A33" s="136">
        <v>27</v>
      </c>
      <c r="B33" s="58" t="s">
        <v>655</v>
      </c>
      <c r="C33" s="2">
        <v>4547</v>
      </c>
      <c r="D33" s="2">
        <v>17.04</v>
      </c>
      <c r="E33" s="2">
        <v>17.04</v>
      </c>
      <c r="F33" s="2">
        <v>1222</v>
      </c>
      <c r="G33" s="2">
        <v>7.93</v>
      </c>
      <c r="H33" s="2">
        <v>7.93</v>
      </c>
      <c r="I33" s="2">
        <v>0</v>
      </c>
      <c r="J33" s="2">
        <v>0</v>
      </c>
      <c r="K33" s="2">
        <v>0</v>
      </c>
      <c r="L33" s="2">
        <v>5769</v>
      </c>
      <c r="M33" s="2">
        <v>24.97</v>
      </c>
      <c r="N33" s="2">
        <v>24.97</v>
      </c>
    </row>
    <row r="34" spans="1:14" x14ac:dyDescent="0.25">
      <c r="A34" s="167"/>
      <c r="B34" s="170" t="s">
        <v>35</v>
      </c>
      <c r="C34" s="18">
        <v>4671</v>
      </c>
      <c r="D34" s="18">
        <v>17.38</v>
      </c>
      <c r="E34" s="18">
        <v>17.38</v>
      </c>
      <c r="F34" s="18">
        <v>1275</v>
      </c>
      <c r="G34" s="18">
        <v>8.64</v>
      </c>
      <c r="H34" s="18">
        <v>8.64</v>
      </c>
      <c r="I34" s="18">
        <v>9</v>
      </c>
      <c r="J34" s="18">
        <v>0.64</v>
      </c>
      <c r="K34" s="18">
        <v>0.64</v>
      </c>
      <c r="L34" s="18">
        <v>5955</v>
      </c>
      <c r="M34" s="18">
        <v>26.65</v>
      </c>
      <c r="N34" s="18">
        <v>26.65</v>
      </c>
    </row>
    <row r="35" spans="1:14" x14ac:dyDescent="0.25">
      <c r="A35" s="171">
        <v>28</v>
      </c>
      <c r="B35" s="172" t="s">
        <v>377</v>
      </c>
      <c r="C35" s="173">
        <v>1158</v>
      </c>
      <c r="D35" s="173">
        <v>5.36</v>
      </c>
      <c r="E35" s="173">
        <v>5.36</v>
      </c>
      <c r="F35" s="173">
        <v>35</v>
      </c>
      <c r="G35" s="173">
        <v>0.5</v>
      </c>
      <c r="H35" s="173">
        <v>0.5</v>
      </c>
      <c r="I35" s="173">
        <v>0</v>
      </c>
      <c r="J35" s="173">
        <v>0</v>
      </c>
      <c r="K35" s="173">
        <v>0</v>
      </c>
      <c r="L35" s="173">
        <v>1193</v>
      </c>
      <c r="M35" s="173">
        <v>5.86</v>
      </c>
      <c r="N35" s="173">
        <v>5.86</v>
      </c>
    </row>
    <row r="36" spans="1:14" x14ac:dyDescent="0.25">
      <c r="A36" s="174"/>
      <c r="B36" s="173" t="s">
        <v>35</v>
      </c>
      <c r="C36" s="20">
        <f t="shared" ref="C36:N36" si="1">SUM(C35)</f>
        <v>1158</v>
      </c>
      <c r="D36" s="20">
        <f t="shared" si="1"/>
        <v>5.36</v>
      </c>
      <c r="E36" s="20">
        <f t="shared" si="1"/>
        <v>5.36</v>
      </c>
      <c r="F36" s="20">
        <f t="shared" si="1"/>
        <v>35</v>
      </c>
      <c r="G36" s="20">
        <f t="shared" si="1"/>
        <v>0.5</v>
      </c>
      <c r="H36" s="20">
        <f t="shared" si="1"/>
        <v>0.5</v>
      </c>
      <c r="I36" s="20">
        <f t="shared" si="1"/>
        <v>0</v>
      </c>
      <c r="J36" s="20">
        <f t="shared" si="1"/>
        <v>0</v>
      </c>
      <c r="K36" s="20">
        <f t="shared" si="1"/>
        <v>0</v>
      </c>
      <c r="L36" s="20">
        <f t="shared" si="1"/>
        <v>1193</v>
      </c>
      <c r="M36" s="20">
        <f t="shared" si="1"/>
        <v>5.86</v>
      </c>
      <c r="N36" s="20">
        <f t="shared" si="1"/>
        <v>5.86</v>
      </c>
    </row>
    <row r="37" spans="1:14" x14ac:dyDescent="0.25">
      <c r="A37" s="20"/>
      <c r="B37" s="22" t="s">
        <v>841</v>
      </c>
      <c r="C37" s="22">
        <v>7155</v>
      </c>
      <c r="D37" s="22">
        <v>27.849999999999998</v>
      </c>
      <c r="E37" s="22">
        <v>27.68</v>
      </c>
      <c r="F37" s="22">
        <v>3835</v>
      </c>
      <c r="G37" s="22">
        <v>79.540000000000006</v>
      </c>
      <c r="H37" s="22">
        <v>77.070000000000007</v>
      </c>
      <c r="I37" s="22">
        <v>816</v>
      </c>
      <c r="J37" s="22">
        <v>60.769999999999996</v>
      </c>
      <c r="K37" s="22">
        <v>59.190000000000005</v>
      </c>
      <c r="L37" s="22">
        <v>11806</v>
      </c>
      <c r="M37" s="22">
        <v>168.15</v>
      </c>
      <c r="N37" s="22">
        <v>163.94000000000003</v>
      </c>
    </row>
    <row r="38" spans="1:14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x14ac:dyDescent="0.25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</row>
    <row r="40" spans="1:14" x14ac:dyDescent="0.25">
      <c r="A40" s="262">
        <v>48</v>
      </c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</row>
  </sheetData>
  <mergeCells count="12">
    <mergeCell ref="I4:K4"/>
    <mergeCell ref="A40:N40"/>
    <mergeCell ref="A1:N1"/>
    <mergeCell ref="A2:N2"/>
    <mergeCell ref="A3:A5"/>
    <mergeCell ref="B3:B5"/>
    <mergeCell ref="C3:E3"/>
    <mergeCell ref="F3:H3"/>
    <mergeCell ref="I3:K3"/>
    <mergeCell ref="L3:N4"/>
    <mergeCell ref="C4:E4"/>
    <mergeCell ref="F4:H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3" workbookViewId="0">
      <selection activeCell="I30" sqref="I30"/>
    </sheetView>
  </sheetViews>
  <sheetFormatPr defaultRowHeight="15" x14ac:dyDescent="0.25"/>
  <cols>
    <col min="1" max="1" width="12.5703125" customWidth="1"/>
    <col min="2" max="2" width="18.5703125" customWidth="1"/>
    <col min="3" max="3" width="12.5703125" customWidth="1"/>
    <col min="6" max="6" width="15.140625" customWidth="1"/>
    <col min="7" max="7" width="14.28515625" customWidth="1"/>
    <col min="8" max="8" width="12.7109375" customWidth="1"/>
    <col min="9" max="9" width="22.5703125" customWidth="1"/>
    <col min="10" max="10" width="12.28515625" customWidth="1"/>
  </cols>
  <sheetData>
    <row r="1" spans="1:10" ht="15.75" x14ac:dyDescent="0.25">
      <c r="A1" s="293" t="s">
        <v>406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10" x14ac:dyDescent="0.25">
      <c r="A2" s="294" t="s">
        <v>478</v>
      </c>
      <c r="B2" s="294"/>
      <c r="C2" s="294"/>
      <c r="D2" s="294"/>
      <c r="E2" s="294"/>
      <c r="F2" s="294"/>
      <c r="G2" s="294"/>
      <c r="H2" s="294"/>
      <c r="I2" s="294"/>
      <c r="J2" s="294"/>
    </row>
    <row r="3" spans="1:10" x14ac:dyDescent="0.25">
      <c r="A3" s="295" t="s">
        <v>407</v>
      </c>
      <c r="B3" s="296" t="s">
        <v>408</v>
      </c>
      <c r="C3" s="296" t="s">
        <v>409</v>
      </c>
      <c r="D3" s="296" t="s">
        <v>410</v>
      </c>
      <c r="E3" s="296" t="s">
        <v>411</v>
      </c>
      <c r="F3" s="298" t="s">
        <v>412</v>
      </c>
      <c r="G3" s="298" t="s">
        <v>413</v>
      </c>
      <c r="H3" s="298"/>
      <c r="I3" s="298"/>
      <c r="J3" s="92" t="s">
        <v>414</v>
      </c>
    </row>
    <row r="4" spans="1:10" x14ac:dyDescent="0.25">
      <c r="A4" s="295"/>
      <c r="B4" s="296"/>
      <c r="C4" s="297"/>
      <c r="D4" s="297"/>
      <c r="E4" s="296"/>
      <c r="F4" s="298"/>
      <c r="G4" s="93" t="s">
        <v>415</v>
      </c>
      <c r="H4" s="94" t="s">
        <v>416</v>
      </c>
      <c r="I4" s="93" t="s">
        <v>417</v>
      </c>
      <c r="J4" s="95"/>
    </row>
    <row r="5" spans="1:10" x14ac:dyDescent="0.25">
      <c r="A5" s="95">
        <v>1</v>
      </c>
      <c r="B5" s="96" t="s">
        <v>418</v>
      </c>
      <c r="C5" s="97" t="s">
        <v>5</v>
      </c>
      <c r="D5" s="299" t="s">
        <v>27</v>
      </c>
      <c r="E5" s="98" t="s">
        <v>419</v>
      </c>
      <c r="F5" s="99" t="s">
        <v>420</v>
      </c>
      <c r="G5" s="95">
        <v>9436198915</v>
      </c>
      <c r="H5" s="100" t="s">
        <v>421</v>
      </c>
      <c r="I5" s="99" t="s">
        <v>422</v>
      </c>
      <c r="J5" s="101"/>
    </row>
    <row r="6" spans="1:10" x14ac:dyDescent="0.25">
      <c r="A6" s="95">
        <v>2</v>
      </c>
      <c r="B6" s="96" t="s">
        <v>423</v>
      </c>
      <c r="C6" s="102" t="s">
        <v>4</v>
      </c>
      <c r="D6" s="300"/>
      <c r="E6" s="98" t="s">
        <v>424</v>
      </c>
      <c r="F6" s="99" t="s">
        <v>425</v>
      </c>
      <c r="G6" s="95">
        <v>9436832632</v>
      </c>
      <c r="H6" s="100" t="s">
        <v>426</v>
      </c>
      <c r="I6" s="99" t="s">
        <v>427</v>
      </c>
      <c r="J6" s="101"/>
    </row>
    <row r="7" spans="1:10" x14ac:dyDescent="0.25">
      <c r="A7" s="95">
        <v>3</v>
      </c>
      <c r="B7" s="96" t="s">
        <v>428</v>
      </c>
      <c r="C7" s="102" t="s">
        <v>3</v>
      </c>
      <c r="D7" s="300"/>
      <c r="E7" s="98" t="s">
        <v>429</v>
      </c>
      <c r="F7" s="99" t="s">
        <v>425</v>
      </c>
      <c r="G7" s="95">
        <v>9436832632</v>
      </c>
      <c r="H7" s="100" t="s">
        <v>426</v>
      </c>
      <c r="I7" s="99" t="s">
        <v>427</v>
      </c>
      <c r="J7" s="101"/>
    </row>
    <row r="8" spans="1:10" x14ac:dyDescent="0.25">
      <c r="A8" s="95">
        <v>4</v>
      </c>
      <c r="B8" s="96" t="s">
        <v>430</v>
      </c>
      <c r="C8" s="102" t="s">
        <v>4</v>
      </c>
      <c r="D8" s="300"/>
      <c r="E8" s="98" t="s">
        <v>431</v>
      </c>
      <c r="F8" s="103" t="s">
        <v>432</v>
      </c>
      <c r="G8" s="104">
        <v>9485175784</v>
      </c>
      <c r="H8" s="100" t="s">
        <v>433</v>
      </c>
      <c r="I8" s="99" t="s">
        <v>434</v>
      </c>
      <c r="J8" s="101"/>
    </row>
    <row r="9" spans="1:10" x14ac:dyDescent="0.25">
      <c r="A9" s="95">
        <v>5</v>
      </c>
      <c r="B9" s="96" t="s">
        <v>435</v>
      </c>
      <c r="C9" s="102" t="s">
        <v>3</v>
      </c>
      <c r="D9" s="300"/>
      <c r="E9" s="105" t="s">
        <v>431</v>
      </c>
      <c r="F9" s="103" t="s">
        <v>432</v>
      </c>
      <c r="G9" s="104">
        <v>9485175784</v>
      </c>
      <c r="H9" s="100" t="s">
        <v>433</v>
      </c>
      <c r="I9" s="99" t="s">
        <v>434</v>
      </c>
      <c r="J9" s="101"/>
    </row>
    <row r="10" spans="1:10" ht="24" customHeight="1" x14ac:dyDescent="0.25">
      <c r="A10" s="95">
        <v>6</v>
      </c>
      <c r="B10" s="96" t="s">
        <v>436</v>
      </c>
      <c r="C10" s="102" t="s">
        <v>3</v>
      </c>
      <c r="D10" s="300"/>
      <c r="E10" s="105" t="s">
        <v>429</v>
      </c>
      <c r="F10" s="106" t="s">
        <v>437</v>
      </c>
      <c r="G10" s="107">
        <v>9854093794</v>
      </c>
      <c r="H10" s="108" t="s">
        <v>438</v>
      </c>
      <c r="I10" s="109" t="s">
        <v>439</v>
      </c>
      <c r="J10" s="101"/>
    </row>
    <row r="11" spans="1:10" ht="26.25" customHeight="1" x14ac:dyDescent="0.25">
      <c r="A11" s="95">
        <v>7</v>
      </c>
      <c r="B11" s="96" t="s">
        <v>440</v>
      </c>
      <c r="C11" s="102" t="s">
        <v>4</v>
      </c>
      <c r="D11" s="300"/>
      <c r="E11" s="105" t="s">
        <v>441</v>
      </c>
      <c r="F11" s="110" t="s">
        <v>437</v>
      </c>
      <c r="G11" s="111">
        <v>9854093794</v>
      </c>
      <c r="H11" s="112" t="s">
        <v>438</v>
      </c>
      <c r="I11" s="113" t="s">
        <v>439</v>
      </c>
      <c r="J11" s="114"/>
    </row>
    <row r="12" spans="1:10" x14ac:dyDescent="0.25">
      <c r="A12" s="95">
        <v>8</v>
      </c>
      <c r="B12" s="96" t="s">
        <v>442</v>
      </c>
      <c r="C12" s="102" t="s">
        <v>4</v>
      </c>
      <c r="D12" s="300"/>
      <c r="E12" s="98" t="s">
        <v>443</v>
      </c>
      <c r="F12" s="115" t="s">
        <v>444</v>
      </c>
      <c r="G12" s="116">
        <v>9436707668</v>
      </c>
      <c r="H12" s="117" t="s">
        <v>445</v>
      </c>
      <c r="I12" s="115" t="s">
        <v>446</v>
      </c>
      <c r="J12" s="101"/>
    </row>
    <row r="13" spans="1:10" x14ac:dyDescent="0.25">
      <c r="A13" s="95">
        <v>9</v>
      </c>
      <c r="B13" s="96" t="s">
        <v>447</v>
      </c>
      <c r="C13" s="102" t="s">
        <v>3</v>
      </c>
      <c r="D13" s="300"/>
      <c r="E13" s="98" t="s">
        <v>429</v>
      </c>
      <c r="F13" s="118" t="s">
        <v>444</v>
      </c>
      <c r="G13" s="119">
        <v>9436707668</v>
      </c>
      <c r="H13" s="120" t="s">
        <v>445</v>
      </c>
      <c r="I13" s="115" t="s">
        <v>446</v>
      </c>
      <c r="J13" s="101"/>
    </row>
    <row r="14" spans="1:10" x14ac:dyDescent="0.25">
      <c r="A14" s="95">
        <v>10</v>
      </c>
      <c r="B14" s="96" t="s">
        <v>448</v>
      </c>
      <c r="C14" s="102" t="s">
        <v>3</v>
      </c>
      <c r="D14" s="300"/>
      <c r="E14" s="98" t="s">
        <v>449</v>
      </c>
      <c r="F14" s="99" t="s">
        <v>444</v>
      </c>
      <c r="G14" s="95">
        <v>9436707668</v>
      </c>
      <c r="H14" s="121" t="s">
        <v>445</v>
      </c>
      <c r="I14" s="118" t="s">
        <v>446</v>
      </c>
      <c r="J14" s="101"/>
    </row>
    <row r="15" spans="1:10" x14ac:dyDescent="0.25">
      <c r="A15" s="95">
        <v>11</v>
      </c>
      <c r="B15" s="96" t="s">
        <v>450</v>
      </c>
      <c r="C15" s="122" t="s">
        <v>3</v>
      </c>
      <c r="D15" s="301"/>
      <c r="E15" s="98" t="s">
        <v>451</v>
      </c>
      <c r="F15" s="103" t="s">
        <v>432</v>
      </c>
      <c r="G15" s="104">
        <v>9485175784</v>
      </c>
      <c r="H15" s="100" t="s">
        <v>433</v>
      </c>
      <c r="I15" s="99" t="s">
        <v>434</v>
      </c>
      <c r="J15" s="101"/>
    </row>
    <row r="16" spans="1:10" x14ac:dyDescent="0.25">
      <c r="A16" s="123"/>
      <c r="B16" s="124"/>
      <c r="C16" s="124"/>
      <c r="D16" s="124"/>
      <c r="E16" s="123"/>
      <c r="F16" s="124"/>
      <c r="G16" s="124"/>
      <c r="H16" s="124"/>
      <c r="I16" s="124"/>
      <c r="J16" s="124"/>
    </row>
    <row r="17" spans="1:10" x14ac:dyDescent="0.25">
      <c r="A17" s="123"/>
      <c r="B17" s="124"/>
      <c r="C17" s="124"/>
      <c r="D17" s="124"/>
      <c r="E17" s="123"/>
      <c r="F17" s="124"/>
      <c r="G17" s="124"/>
      <c r="H17" s="124"/>
      <c r="I17" s="124"/>
      <c r="J17" s="124"/>
    </row>
    <row r="18" spans="1:10" ht="15.75" x14ac:dyDescent="0.25">
      <c r="A18" s="293" t="s">
        <v>452</v>
      </c>
      <c r="B18" s="293"/>
      <c r="C18" s="293"/>
      <c r="D18" s="293"/>
      <c r="E18" s="293"/>
      <c r="F18" s="293"/>
      <c r="G18" s="293"/>
      <c r="H18" s="293"/>
      <c r="I18" s="293"/>
      <c r="J18" s="293"/>
    </row>
    <row r="19" spans="1:10" x14ac:dyDescent="0.25">
      <c r="A19" s="302" t="s">
        <v>479</v>
      </c>
      <c r="B19" s="302"/>
      <c r="C19" s="302"/>
      <c r="D19" s="302"/>
      <c r="E19" s="302"/>
      <c r="F19" s="302"/>
      <c r="G19" s="302"/>
      <c r="H19" s="302"/>
      <c r="I19" s="302"/>
      <c r="J19" s="302"/>
    </row>
    <row r="20" spans="1:10" ht="38.25" x14ac:dyDescent="0.25">
      <c r="A20" s="93" t="s">
        <v>407</v>
      </c>
      <c r="B20" s="125" t="s">
        <v>408</v>
      </c>
      <c r="C20" s="125" t="s">
        <v>453</v>
      </c>
      <c r="D20" s="125" t="s">
        <v>410</v>
      </c>
      <c r="E20" s="125" t="s">
        <v>411</v>
      </c>
      <c r="F20" s="126" t="s">
        <v>412</v>
      </c>
      <c r="G20" s="298" t="s">
        <v>413</v>
      </c>
      <c r="H20" s="298"/>
      <c r="I20" s="298"/>
      <c r="J20" s="92" t="s">
        <v>414</v>
      </c>
    </row>
    <row r="21" spans="1:10" x14ac:dyDescent="0.25">
      <c r="A21" s="127"/>
      <c r="B21" s="128"/>
      <c r="C21" s="128"/>
      <c r="D21" s="128"/>
      <c r="E21" s="128"/>
      <c r="F21" s="129"/>
      <c r="G21" s="93" t="s">
        <v>415</v>
      </c>
      <c r="H21" s="93" t="s">
        <v>416</v>
      </c>
      <c r="I21" s="93" t="s">
        <v>417</v>
      </c>
      <c r="J21" s="101"/>
    </row>
    <row r="22" spans="1:10" x14ac:dyDescent="0.25">
      <c r="A22" s="101">
        <v>1</v>
      </c>
      <c r="B22" s="101" t="s">
        <v>418</v>
      </c>
      <c r="C22" s="101" t="s">
        <v>454</v>
      </c>
      <c r="D22" s="95" t="s">
        <v>25</v>
      </c>
      <c r="E22" s="101" t="s">
        <v>455</v>
      </c>
      <c r="F22" s="101" t="s">
        <v>456</v>
      </c>
      <c r="G22" s="95">
        <v>9508989437</v>
      </c>
      <c r="H22" s="130" t="s">
        <v>457</v>
      </c>
      <c r="I22" s="101" t="s">
        <v>458</v>
      </c>
      <c r="J22" s="101"/>
    </row>
    <row r="23" spans="1:10" x14ac:dyDescent="0.25">
      <c r="A23" s="101">
        <v>2</v>
      </c>
      <c r="B23" s="101" t="s">
        <v>423</v>
      </c>
      <c r="C23" s="101" t="s">
        <v>459</v>
      </c>
      <c r="D23" s="95" t="s">
        <v>381</v>
      </c>
      <c r="E23" s="101" t="s">
        <v>460</v>
      </c>
      <c r="F23" s="131" t="s">
        <v>461</v>
      </c>
      <c r="G23" s="95">
        <v>9856008491</v>
      </c>
      <c r="H23" s="130" t="s">
        <v>462</v>
      </c>
      <c r="I23" s="101" t="s">
        <v>463</v>
      </c>
      <c r="J23" s="101"/>
    </row>
    <row r="24" spans="1:10" x14ac:dyDescent="0.25">
      <c r="A24" s="101">
        <v>3</v>
      </c>
      <c r="B24" s="101" t="s">
        <v>428</v>
      </c>
      <c r="C24" s="101"/>
      <c r="D24" s="95"/>
      <c r="E24" s="101"/>
      <c r="F24" s="101"/>
      <c r="G24" s="95"/>
      <c r="H24" s="101"/>
      <c r="I24" s="101"/>
      <c r="J24" s="101"/>
    </row>
    <row r="25" spans="1:10" x14ac:dyDescent="0.25">
      <c r="A25" s="101">
        <v>4</v>
      </c>
      <c r="B25" s="101" t="s">
        <v>430</v>
      </c>
      <c r="C25" s="101"/>
      <c r="D25" s="95"/>
      <c r="E25" s="101"/>
      <c r="F25" s="101"/>
      <c r="G25" s="95"/>
      <c r="H25" s="101"/>
      <c r="I25" s="101"/>
      <c r="J25" s="101"/>
    </row>
    <row r="26" spans="1:10" x14ac:dyDescent="0.25">
      <c r="A26" s="101">
        <v>5</v>
      </c>
      <c r="B26" s="101" t="s">
        <v>435</v>
      </c>
      <c r="C26" s="101"/>
      <c r="D26" s="95"/>
      <c r="E26" s="101"/>
      <c r="F26" s="101"/>
      <c r="G26" s="95"/>
      <c r="H26" s="101"/>
      <c r="I26" s="101"/>
      <c r="J26" s="101"/>
    </row>
    <row r="27" spans="1:10" x14ac:dyDescent="0.25">
      <c r="A27" s="101">
        <v>6</v>
      </c>
      <c r="B27" s="101" t="s">
        <v>436</v>
      </c>
      <c r="C27" s="101"/>
      <c r="D27" s="95"/>
      <c r="E27" s="101"/>
      <c r="F27" s="101"/>
      <c r="G27" s="95"/>
      <c r="H27" s="101"/>
      <c r="I27" s="101"/>
      <c r="J27" s="101"/>
    </row>
    <row r="28" spans="1:10" x14ac:dyDescent="0.25">
      <c r="A28" s="101">
        <v>7</v>
      </c>
      <c r="B28" s="101" t="s">
        <v>440</v>
      </c>
      <c r="C28" s="101" t="s">
        <v>464</v>
      </c>
      <c r="D28" s="95" t="s">
        <v>49</v>
      </c>
      <c r="E28" s="101" t="s">
        <v>465</v>
      </c>
      <c r="F28" s="101" t="s">
        <v>466</v>
      </c>
      <c r="G28" s="95">
        <v>9436547358</v>
      </c>
      <c r="H28" s="132" t="s">
        <v>467</v>
      </c>
      <c r="I28" s="101" t="s">
        <v>468</v>
      </c>
      <c r="J28" s="101"/>
    </row>
    <row r="29" spans="1:10" x14ac:dyDescent="0.25">
      <c r="A29" s="101">
        <v>8</v>
      </c>
      <c r="B29" s="101" t="s">
        <v>442</v>
      </c>
      <c r="C29" s="101" t="s">
        <v>469</v>
      </c>
      <c r="D29" s="95" t="s">
        <v>27</v>
      </c>
      <c r="E29" s="101" t="s">
        <v>470</v>
      </c>
      <c r="F29" s="101" t="s">
        <v>471</v>
      </c>
      <c r="G29" s="95">
        <v>9485191576</v>
      </c>
      <c r="H29" s="132" t="s">
        <v>472</v>
      </c>
      <c r="I29" s="101" t="s">
        <v>473</v>
      </c>
      <c r="J29" s="101"/>
    </row>
    <row r="30" spans="1:10" x14ac:dyDescent="0.25">
      <c r="A30" s="101">
        <v>9</v>
      </c>
      <c r="B30" s="101" t="s">
        <v>447</v>
      </c>
      <c r="C30" s="101"/>
      <c r="D30" s="95"/>
      <c r="E30" s="101"/>
      <c r="F30" s="101"/>
      <c r="G30" s="95"/>
      <c r="H30" s="101"/>
      <c r="I30" s="101"/>
      <c r="J30" s="101"/>
    </row>
    <row r="31" spans="1:10" x14ac:dyDescent="0.25">
      <c r="A31" s="101">
        <v>10</v>
      </c>
      <c r="B31" s="101" t="s">
        <v>448</v>
      </c>
      <c r="C31" s="101"/>
      <c r="D31" s="95"/>
      <c r="E31" s="101"/>
      <c r="F31" s="101"/>
      <c r="G31" s="95"/>
      <c r="H31" s="101"/>
      <c r="I31" s="101"/>
      <c r="J31" s="101"/>
    </row>
    <row r="32" spans="1:10" x14ac:dyDescent="0.25">
      <c r="A32" s="101">
        <v>11</v>
      </c>
      <c r="B32" s="101" t="s">
        <v>450</v>
      </c>
      <c r="C32" s="101" t="s">
        <v>474</v>
      </c>
      <c r="D32" s="95" t="s">
        <v>27</v>
      </c>
      <c r="E32" s="95">
        <v>2009</v>
      </c>
      <c r="F32" s="133" t="s">
        <v>475</v>
      </c>
      <c r="G32" s="95">
        <v>9436109212</v>
      </c>
      <c r="H32" s="132" t="s">
        <v>476</v>
      </c>
      <c r="I32" s="101" t="s">
        <v>477</v>
      </c>
      <c r="J32" s="101"/>
    </row>
    <row r="33" spans="1:10" x14ac:dyDescent="0.25">
      <c r="A33" s="303">
        <v>49</v>
      </c>
      <c r="B33" s="303"/>
      <c r="C33" s="303"/>
      <c r="D33" s="303"/>
      <c r="E33" s="303"/>
      <c r="F33" s="303"/>
      <c r="G33" s="303"/>
      <c r="H33" s="303"/>
      <c r="I33" s="303"/>
      <c r="J33" s="303"/>
    </row>
    <row r="34" spans="1:10" x14ac:dyDescent="0.25">
      <c r="A34" s="303"/>
      <c r="B34" s="303"/>
      <c r="C34" s="303"/>
      <c r="D34" s="303"/>
      <c r="E34" s="303"/>
      <c r="F34" s="303"/>
      <c r="G34" s="303"/>
      <c r="H34" s="303"/>
      <c r="I34" s="303"/>
      <c r="J34" s="303"/>
    </row>
    <row r="35" spans="1:10" x14ac:dyDescent="0.25">
      <c r="A35" s="303"/>
      <c r="B35" s="303"/>
      <c r="C35" s="303"/>
      <c r="D35" s="303"/>
      <c r="E35" s="303"/>
      <c r="F35" s="303"/>
      <c r="G35" s="303"/>
      <c r="H35" s="303"/>
      <c r="I35" s="303"/>
      <c r="J35" s="303"/>
    </row>
  </sheetData>
  <mergeCells count="14">
    <mergeCell ref="D5:D15"/>
    <mergeCell ref="A18:J18"/>
    <mergeCell ref="A19:J19"/>
    <mergeCell ref="G20:I20"/>
    <mergeCell ref="A33:J35"/>
    <mergeCell ref="A1:J1"/>
    <mergeCell ref="A2:J2"/>
    <mergeCell ref="A3:A4"/>
    <mergeCell ref="B3:B4"/>
    <mergeCell ref="C3:C4"/>
    <mergeCell ref="D3:D4"/>
    <mergeCell ref="E3:E4"/>
    <mergeCell ref="F3:F4"/>
    <mergeCell ref="G3:I3"/>
  </mergeCells>
  <hyperlinks>
    <hyperlink ref="H5" r:id="rId1"/>
    <hyperlink ref="H6" r:id="rId2"/>
    <hyperlink ref="H8" r:id="rId3"/>
    <hyperlink ref="H22" r:id="rId4"/>
    <hyperlink ref="H28" r:id="rId5"/>
    <hyperlink ref="H29" r:id="rId6"/>
    <hyperlink ref="H12" r:id="rId7" display="mailto:k.leivang@sbi.co.in"/>
    <hyperlink ref="H13:H14" r:id="rId8" display="mailto:k.leivang@sbi.co.in"/>
    <hyperlink ref="H7" r:id="rId9"/>
    <hyperlink ref="H23" r:id="rId10"/>
    <hyperlink ref="H9" r:id="rId11"/>
    <hyperlink ref="H15" r:id="rId12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31" workbookViewId="0">
      <selection activeCell="J44" sqref="J44"/>
    </sheetView>
  </sheetViews>
  <sheetFormatPr defaultRowHeight="15" x14ac:dyDescent="0.25"/>
  <cols>
    <col min="1" max="1" width="7.28515625" customWidth="1"/>
    <col min="2" max="2" width="8.28515625" customWidth="1"/>
    <col min="3" max="3" width="7.28515625" customWidth="1"/>
    <col min="4" max="4" width="7.85546875" customWidth="1"/>
    <col min="5" max="5" width="17.140625" customWidth="1"/>
    <col min="6" max="6" width="14.85546875" customWidth="1"/>
    <col min="8" max="8" width="14.85546875" customWidth="1"/>
    <col min="9" max="9" width="13.5703125" customWidth="1"/>
  </cols>
  <sheetData>
    <row r="1" spans="1:10" x14ac:dyDescent="0.25">
      <c r="A1" s="85" t="s">
        <v>498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</row>
    <row r="3" spans="1:10" ht="117" customHeight="1" x14ac:dyDescent="0.25">
      <c r="A3" s="33" t="s">
        <v>480</v>
      </c>
      <c r="B3" s="33" t="s">
        <v>353</v>
      </c>
      <c r="C3" s="33" t="s">
        <v>481</v>
      </c>
      <c r="D3" s="33" t="s">
        <v>482</v>
      </c>
      <c r="E3" s="33" t="s">
        <v>852</v>
      </c>
      <c r="F3" s="219" t="s">
        <v>483</v>
      </c>
      <c r="G3" s="33" t="s">
        <v>484</v>
      </c>
      <c r="H3" s="33" t="s">
        <v>485</v>
      </c>
      <c r="I3" s="33" t="s">
        <v>486</v>
      </c>
      <c r="J3" s="33" t="s">
        <v>487</v>
      </c>
    </row>
    <row r="4" spans="1:10" x14ac:dyDescent="0.25">
      <c r="A4" s="20">
        <v>1</v>
      </c>
      <c r="B4" s="20" t="s">
        <v>13</v>
      </c>
      <c r="C4" s="20">
        <v>1</v>
      </c>
      <c r="D4" s="20">
        <v>3</v>
      </c>
      <c r="E4" s="20">
        <v>1</v>
      </c>
      <c r="F4" s="20">
        <v>3</v>
      </c>
      <c r="G4" s="20">
        <v>65</v>
      </c>
      <c r="H4" s="20">
        <v>50</v>
      </c>
      <c r="I4" s="20">
        <v>15</v>
      </c>
      <c r="J4" s="20">
        <v>13</v>
      </c>
    </row>
    <row r="5" spans="1:10" x14ac:dyDescent="0.25">
      <c r="A5" s="20">
        <v>2</v>
      </c>
      <c r="B5" s="20" t="s">
        <v>14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</row>
    <row r="6" spans="1:10" x14ac:dyDescent="0.25">
      <c r="A6" s="20">
        <v>3</v>
      </c>
      <c r="B6" s="20" t="s">
        <v>15</v>
      </c>
      <c r="C6" s="20">
        <v>1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9</v>
      </c>
    </row>
    <row r="7" spans="1:10" x14ac:dyDescent="0.25">
      <c r="A7" s="20">
        <v>4</v>
      </c>
      <c r="B7" s="20" t="s">
        <v>16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2</v>
      </c>
    </row>
    <row r="8" spans="1:10" x14ac:dyDescent="0.25">
      <c r="A8" s="20">
        <v>5</v>
      </c>
      <c r="B8" s="20" t="s">
        <v>17</v>
      </c>
      <c r="C8" s="20">
        <v>0</v>
      </c>
      <c r="D8" s="20">
        <v>0</v>
      </c>
      <c r="E8" s="20">
        <v>0</v>
      </c>
      <c r="F8" s="20">
        <v>0</v>
      </c>
      <c r="G8" s="20"/>
      <c r="H8" s="20">
        <v>0</v>
      </c>
      <c r="I8" s="20">
        <v>0</v>
      </c>
      <c r="J8" s="20">
        <v>0</v>
      </c>
    </row>
    <row r="9" spans="1:10" x14ac:dyDescent="0.25">
      <c r="A9" s="20">
        <v>6</v>
      </c>
      <c r="B9" s="20" t="s">
        <v>18</v>
      </c>
      <c r="C9" s="20">
        <v>3</v>
      </c>
      <c r="D9" s="20">
        <v>2</v>
      </c>
      <c r="E9" s="20">
        <v>0</v>
      </c>
      <c r="F9" s="20">
        <v>0</v>
      </c>
      <c r="G9" s="20">
        <v>60</v>
      </c>
      <c r="H9" s="20">
        <v>49</v>
      </c>
      <c r="I9" s="20">
        <v>15</v>
      </c>
      <c r="J9" s="20">
        <v>7</v>
      </c>
    </row>
    <row r="10" spans="1:10" x14ac:dyDescent="0.25">
      <c r="A10" s="20">
        <v>7</v>
      </c>
      <c r="B10" s="20" t="s">
        <v>19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</row>
    <row r="11" spans="1:10" x14ac:dyDescent="0.25">
      <c r="A11" s="20">
        <v>8</v>
      </c>
      <c r="B11" s="20" t="s">
        <v>380</v>
      </c>
      <c r="C11" s="20">
        <v>1</v>
      </c>
      <c r="D11" s="20">
        <v>1</v>
      </c>
      <c r="E11" s="20">
        <v>52</v>
      </c>
      <c r="F11" s="20">
        <v>52</v>
      </c>
      <c r="G11" s="20">
        <v>52</v>
      </c>
      <c r="H11" s="20">
        <v>0</v>
      </c>
      <c r="I11" s="20">
        <v>0</v>
      </c>
      <c r="J11" s="20">
        <v>7</v>
      </c>
    </row>
    <row r="12" spans="1:10" x14ac:dyDescent="0.25">
      <c r="A12" s="20">
        <v>9</v>
      </c>
      <c r="B12" s="20" t="s">
        <v>488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</row>
    <row r="13" spans="1:10" x14ac:dyDescent="0.25">
      <c r="A13" s="20">
        <v>10</v>
      </c>
      <c r="B13" s="20" t="s">
        <v>21</v>
      </c>
      <c r="C13" s="20">
        <v>0</v>
      </c>
      <c r="D13" s="134" t="s">
        <v>489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</row>
    <row r="14" spans="1:10" x14ac:dyDescent="0.25">
      <c r="A14" s="20">
        <v>11</v>
      </c>
      <c r="B14" s="20" t="s">
        <v>22</v>
      </c>
      <c r="C14" s="20">
        <v>1</v>
      </c>
      <c r="D14" s="20">
        <v>1</v>
      </c>
      <c r="E14" s="20">
        <v>1</v>
      </c>
      <c r="F14" s="20">
        <v>1</v>
      </c>
      <c r="G14" s="20">
        <v>15</v>
      </c>
      <c r="H14" s="20">
        <v>10</v>
      </c>
      <c r="I14" s="20">
        <v>5</v>
      </c>
      <c r="J14" s="20">
        <v>7</v>
      </c>
    </row>
    <row r="15" spans="1:10" x14ac:dyDescent="0.25">
      <c r="A15" s="20">
        <v>12</v>
      </c>
      <c r="B15" s="20" t="s">
        <v>23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1</v>
      </c>
    </row>
    <row r="16" spans="1:10" x14ac:dyDescent="0.25">
      <c r="A16" s="20">
        <v>13</v>
      </c>
      <c r="B16" s="20" t="s">
        <v>24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</row>
    <row r="17" spans="1:10" x14ac:dyDescent="0.25">
      <c r="A17" s="20">
        <v>14</v>
      </c>
      <c r="B17" s="20" t="s">
        <v>25</v>
      </c>
      <c r="C17" s="135">
        <v>6</v>
      </c>
      <c r="D17" s="135">
        <v>6</v>
      </c>
      <c r="E17" s="135">
        <v>3</v>
      </c>
      <c r="F17" s="135">
        <v>6</v>
      </c>
      <c r="G17" s="135">
        <v>275</v>
      </c>
      <c r="H17" s="135">
        <v>185</v>
      </c>
      <c r="I17" s="135">
        <v>72</v>
      </c>
      <c r="J17" s="20">
        <v>14</v>
      </c>
    </row>
    <row r="18" spans="1:10" x14ac:dyDescent="0.25">
      <c r="A18" s="20">
        <v>15</v>
      </c>
      <c r="B18" s="20" t="s">
        <v>490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</row>
    <row r="19" spans="1:10" x14ac:dyDescent="0.25">
      <c r="A19" s="20">
        <v>16</v>
      </c>
      <c r="B19" s="20" t="s">
        <v>27</v>
      </c>
      <c r="C19" s="20">
        <v>71</v>
      </c>
      <c r="D19" s="20">
        <v>85</v>
      </c>
      <c r="E19" s="20">
        <v>85</v>
      </c>
      <c r="F19" s="20">
        <v>85</v>
      </c>
      <c r="G19" s="20">
        <v>7000</v>
      </c>
      <c r="H19" s="20">
        <v>5326</v>
      </c>
      <c r="I19" s="20">
        <v>243</v>
      </c>
      <c r="J19" s="20">
        <v>348</v>
      </c>
    </row>
    <row r="20" spans="1:10" x14ac:dyDescent="0.25">
      <c r="A20" s="20">
        <v>17</v>
      </c>
      <c r="B20" s="20" t="s">
        <v>28</v>
      </c>
      <c r="C20" s="20">
        <v>2</v>
      </c>
      <c r="D20" s="20">
        <v>2</v>
      </c>
      <c r="E20" s="20">
        <v>2</v>
      </c>
      <c r="F20" s="20">
        <v>2</v>
      </c>
      <c r="G20" s="20">
        <v>73</v>
      </c>
      <c r="H20" s="20">
        <v>67</v>
      </c>
      <c r="I20" s="20">
        <v>6</v>
      </c>
      <c r="J20" s="20">
        <v>6</v>
      </c>
    </row>
    <row r="21" spans="1:10" x14ac:dyDescent="0.25">
      <c r="A21" s="20">
        <v>18</v>
      </c>
      <c r="B21" s="22" t="s">
        <v>29</v>
      </c>
      <c r="C21" s="20">
        <v>8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36</v>
      </c>
    </row>
    <row r="22" spans="1:10" x14ac:dyDescent="0.25">
      <c r="A22" s="20">
        <v>19</v>
      </c>
      <c r="B22" s="20" t="s">
        <v>30</v>
      </c>
      <c r="C22" s="20">
        <v>4</v>
      </c>
      <c r="D22" s="20">
        <v>1</v>
      </c>
      <c r="E22" s="20">
        <v>3</v>
      </c>
      <c r="F22" s="20">
        <v>7</v>
      </c>
      <c r="G22" s="20">
        <v>40</v>
      </c>
      <c r="H22" s="20">
        <v>30</v>
      </c>
      <c r="I22" s="20">
        <v>5</v>
      </c>
      <c r="J22" s="20">
        <v>1</v>
      </c>
    </row>
    <row r="23" spans="1:10" x14ac:dyDescent="0.25">
      <c r="A23" s="20">
        <v>20</v>
      </c>
      <c r="B23" s="20" t="s">
        <v>31</v>
      </c>
      <c r="C23" s="20">
        <v>2</v>
      </c>
      <c r="D23" s="20">
        <v>3</v>
      </c>
      <c r="E23" s="20">
        <v>1</v>
      </c>
      <c r="F23" s="20">
        <v>3</v>
      </c>
      <c r="G23" s="20">
        <v>97</v>
      </c>
      <c r="H23" s="20">
        <v>48</v>
      </c>
      <c r="I23" s="20">
        <v>39</v>
      </c>
      <c r="J23" s="20">
        <v>9</v>
      </c>
    </row>
    <row r="24" spans="1:10" x14ac:dyDescent="0.25">
      <c r="A24" s="20">
        <v>21</v>
      </c>
      <c r="B24" s="20" t="s">
        <v>32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</row>
    <row r="25" spans="1:10" x14ac:dyDescent="0.25">
      <c r="A25" s="22" t="s">
        <v>491</v>
      </c>
      <c r="B25" s="22"/>
      <c r="C25" s="22">
        <f t="shared" ref="C25:J25" si="0">SUM(C4:C24)</f>
        <v>100</v>
      </c>
      <c r="D25" s="22">
        <f t="shared" si="0"/>
        <v>104</v>
      </c>
      <c r="E25" s="22">
        <f t="shared" si="0"/>
        <v>148</v>
      </c>
      <c r="F25" s="22">
        <f t="shared" si="0"/>
        <v>159</v>
      </c>
      <c r="G25" s="22">
        <f t="shared" si="0"/>
        <v>7677</v>
      </c>
      <c r="H25" s="22">
        <f t="shared" si="0"/>
        <v>5765</v>
      </c>
      <c r="I25" s="22">
        <f t="shared" si="0"/>
        <v>400</v>
      </c>
      <c r="J25" s="22">
        <f t="shared" si="0"/>
        <v>460</v>
      </c>
    </row>
    <row r="26" spans="1:10" x14ac:dyDescent="0.25">
      <c r="A26" s="20">
        <v>1</v>
      </c>
      <c r="B26" s="20" t="s">
        <v>40</v>
      </c>
      <c r="C26" s="20">
        <v>1</v>
      </c>
      <c r="D26" s="20">
        <v>6</v>
      </c>
      <c r="E26" s="20">
        <v>1</v>
      </c>
      <c r="F26" s="20">
        <v>6</v>
      </c>
      <c r="G26" s="20">
        <v>140</v>
      </c>
      <c r="H26" s="20">
        <v>0</v>
      </c>
      <c r="I26" s="20">
        <v>0</v>
      </c>
      <c r="J26" s="20">
        <v>12</v>
      </c>
    </row>
    <row r="27" spans="1:10" x14ac:dyDescent="0.25">
      <c r="A27" s="20">
        <v>2</v>
      </c>
      <c r="B27" s="20" t="s">
        <v>492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</row>
    <row r="28" spans="1:10" x14ac:dyDescent="0.25">
      <c r="A28" s="20">
        <v>3</v>
      </c>
      <c r="B28" s="20" t="s">
        <v>37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</row>
    <row r="29" spans="1:10" x14ac:dyDescent="0.25">
      <c r="A29" s="20">
        <v>4</v>
      </c>
      <c r="B29" s="22" t="s">
        <v>36</v>
      </c>
      <c r="C29" s="20">
        <v>6</v>
      </c>
      <c r="D29" s="20">
        <v>16</v>
      </c>
      <c r="E29" s="20">
        <v>2</v>
      </c>
      <c r="F29" s="20">
        <v>0</v>
      </c>
      <c r="G29" s="20">
        <v>101</v>
      </c>
      <c r="H29" s="20">
        <v>20</v>
      </c>
      <c r="I29" s="20">
        <v>0</v>
      </c>
      <c r="J29" s="20">
        <v>80</v>
      </c>
    </row>
    <row r="30" spans="1:10" x14ac:dyDescent="0.25">
      <c r="A30" s="20">
        <v>5</v>
      </c>
      <c r="B30" s="20" t="s">
        <v>38</v>
      </c>
      <c r="C30" s="20">
        <v>4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10</v>
      </c>
    </row>
    <row r="31" spans="1:10" x14ac:dyDescent="0.25">
      <c r="A31" s="20">
        <v>6</v>
      </c>
      <c r="B31" s="20" t="s">
        <v>493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</row>
    <row r="32" spans="1:10" x14ac:dyDescent="0.25">
      <c r="A32" s="20">
        <v>7</v>
      </c>
      <c r="B32" s="20" t="s">
        <v>494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</row>
    <row r="33" spans="1:10" x14ac:dyDescent="0.25">
      <c r="A33" s="20">
        <v>8</v>
      </c>
      <c r="B33" s="20" t="s">
        <v>43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</row>
    <row r="34" spans="1:10" x14ac:dyDescent="0.25">
      <c r="A34" s="20">
        <v>9</v>
      </c>
      <c r="B34" s="20" t="s">
        <v>41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</row>
    <row r="35" spans="1:10" x14ac:dyDescent="0.25">
      <c r="A35" s="20">
        <v>10</v>
      </c>
      <c r="B35" s="20" t="s">
        <v>45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</row>
    <row r="36" spans="1:10" x14ac:dyDescent="0.25">
      <c r="A36" s="22" t="s">
        <v>379</v>
      </c>
      <c r="B36" s="22"/>
      <c r="C36" s="22">
        <f t="shared" ref="C36:J36" si="1">SUM(C26:C35)</f>
        <v>11</v>
      </c>
      <c r="D36" s="22">
        <f t="shared" si="1"/>
        <v>22</v>
      </c>
      <c r="E36" s="22">
        <f t="shared" si="1"/>
        <v>3</v>
      </c>
      <c r="F36" s="22">
        <f t="shared" si="1"/>
        <v>6</v>
      </c>
      <c r="G36" s="22">
        <f t="shared" si="1"/>
        <v>241</v>
      </c>
      <c r="H36" s="22">
        <f t="shared" si="1"/>
        <v>20</v>
      </c>
      <c r="I36" s="22">
        <f t="shared" si="1"/>
        <v>0</v>
      </c>
      <c r="J36" s="22">
        <f t="shared" si="1"/>
        <v>102</v>
      </c>
    </row>
    <row r="37" spans="1:10" x14ac:dyDescent="0.25">
      <c r="A37" s="20">
        <v>1</v>
      </c>
      <c r="B37" s="20" t="s">
        <v>381</v>
      </c>
      <c r="C37" s="20">
        <v>72</v>
      </c>
      <c r="D37" s="20">
        <v>216</v>
      </c>
      <c r="E37" s="20">
        <v>216</v>
      </c>
      <c r="F37" s="20">
        <v>216</v>
      </c>
      <c r="G37" s="20">
        <v>13952</v>
      </c>
      <c r="H37" s="20">
        <v>6024</v>
      </c>
      <c r="I37" s="20">
        <v>365</v>
      </c>
      <c r="J37" s="20">
        <v>336</v>
      </c>
    </row>
    <row r="38" spans="1:10" x14ac:dyDescent="0.25">
      <c r="A38" s="22" t="s">
        <v>495</v>
      </c>
      <c r="B38" s="20"/>
      <c r="C38" s="22">
        <f t="shared" ref="C38:J38" si="2">SUM(C37)</f>
        <v>72</v>
      </c>
      <c r="D38" s="22">
        <f t="shared" si="2"/>
        <v>216</v>
      </c>
      <c r="E38" s="22">
        <f t="shared" si="2"/>
        <v>216</v>
      </c>
      <c r="F38" s="22">
        <f t="shared" si="2"/>
        <v>216</v>
      </c>
      <c r="G38" s="22">
        <f t="shared" si="2"/>
        <v>13952</v>
      </c>
      <c r="H38" s="22">
        <f t="shared" si="2"/>
        <v>6024</v>
      </c>
      <c r="I38" s="22">
        <f t="shared" si="2"/>
        <v>365</v>
      </c>
      <c r="J38" s="22">
        <f t="shared" si="2"/>
        <v>336</v>
      </c>
    </row>
    <row r="39" spans="1:10" x14ac:dyDescent="0.25">
      <c r="A39" s="20">
        <v>1</v>
      </c>
      <c r="B39" s="20" t="s">
        <v>49</v>
      </c>
      <c r="C39" s="20">
        <v>20</v>
      </c>
      <c r="D39" s="20">
        <v>41</v>
      </c>
      <c r="E39" s="20">
        <v>15</v>
      </c>
      <c r="F39" s="20">
        <v>39</v>
      </c>
      <c r="G39" s="20">
        <v>1520</v>
      </c>
      <c r="H39" s="20">
        <v>0</v>
      </c>
      <c r="I39" s="20">
        <v>0</v>
      </c>
      <c r="J39" s="20">
        <v>191</v>
      </c>
    </row>
    <row r="40" spans="1:10" x14ac:dyDescent="0.25">
      <c r="A40" s="20">
        <v>2</v>
      </c>
      <c r="B40" s="20" t="s">
        <v>140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</row>
    <row r="41" spans="1:10" x14ac:dyDescent="0.25">
      <c r="A41" s="20">
        <v>3</v>
      </c>
      <c r="B41" s="20" t="s">
        <v>51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</row>
    <row r="42" spans="1:10" x14ac:dyDescent="0.25">
      <c r="A42" s="20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</row>
    <row r="43" spans="1:10" x14ac:dyDescent="0.25">
      <c r="A43" s="22" t="s">
        <v>496</v>
      </c>
      <c r="B43" s="22"/>
      <c r="C43" s="22">
        <f t="shared" ref="C43:J43" si="3">SUM(C39:C42)</f>
        <v>20</v>
      </c>
      <c r="D43" s="22">
        <f t="shared" si="3"/>
        <v>41</v>
      </c>
      <c r="E43" s="22">
        <f t="shared" si="3"/>
        <v>15</v>
      </c>
      <c r="F43" s="22">
        <f t="shared" si="3"/>
        <v>39</v>
      </c>
      <c r="G43" s="22">
        <f t="shared" si="3"/>
        <v>1520</v>
      </c>
      <c r="H43" s="22">
        <f t="shared" si="3"/>
        <v>0</v>
      </c>
      <c r="I43" s="22">
        <f t="shared" si="3"/>
        <v>0</v>
      </c>
      <c r="J43" s="22">
        <f t="shared" si="3"/>
        <v>191</v>
      </c>
    </row>
    <row r="44" spans="1:10" x14ac:dyDescent="0.25">
      <c r="A44" s="22" t="s">
        <v>497</v>
      </c>
      <c r="B44" s="22"/>
      <c r="C44" s="22">
        <f>C25+C36+C38+C43</f>
        <v>203</v>
      </c>
      <c r="D44" s="22">
        <f>D25+D36+D38+D43</f>
        <v>383</v>
      </c>
      <c r="E44" s="22">
        <f t="shared" ref="E44:J44" si="4">E25+E36+E38+E43</f>
        <v>382</v>
      </c>
      <c r="F44" s="22">
        <f t="shared" si="4"/>
        <v>420</v>
      </c>
      <c r="G44" s="22">
        <f t="shared" si="4"/>
        <v>23390</v>
      </c>
      <c r="H44" s="22">
        <f t="shared" si="4"/>
        <v>11809</v>
      </c>
      <c r="I44" s="22">
        <f t="shared" si="4"/>
        <v>765</v>
      </c>
      <c r="J44" s="22">
        <f t="shared" si="4"/>
        <v>1089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N25" sqref="N25"/>
    </sheetView>
  </sheetViews>
  <sheetFormatPr defaultRowHeight="15" x14ac:dyDescent="0.25"/>
  <cols>
    <col min="3" max="3" width="10.5703125" bestFit="1" customWidth="1"/>
    <col min="4" max="4" width="9.5703125" bestFit="1" customWidth="1"/>
    <col min="7" max="8" width="11.85546875" bestFit="1" customWidth="1"/>
    <col min="9" max="9" width="9.5703125" bestFit="1" customWidth="1"/>
    <col min="10" max="10" width="10.5703125" bestFit="1" customWidth="1"/>
    <col min="11" max="11" width="11.85546875" bestFit="1" customWidth="1"/>
  </cols>
  <sheetData>
    <row r="1" spans="1:16" x14ac:dyDescent="0.25">
      <c r="A1" s="243" t="s">
        <v>74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6" ht="60" x14ac:dyDescent="0.25">
      <c r="A3" s="1" t="s">
        <v>1</v>
      </c>
      <c r="B3" s="1" t="s">
        <v>2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</row>
    <row r="4" spans="1:16" x14ac:dyDescent="0.25">
      <c r="A4" s="2">
        <v>1</v>
      </c>
      <c r="B4" s="2" t="s">
        <v>13</v>
      </c>
      <c r="C4" s="2">
        <v>10408.73</v>
      </c>
      <c r="D4" s="2">
        <v>2947.91</v>
      </c>
      <c r="E4" s="2">
        <v>0</v>
      </c>
      <c r="F4" s="2">
        <v>2947.91</v>
      </c>
      <c r="G4" s="2">
        <v>28.32</v>
      </c>
      <c r="H4" s="2">
        <v>28.32</v>
      </c>
      <c r="I4" s="2">
        <v>0</v>
      </c>
      <c r="J4" s="2">
        <v>2947.91</v>
      </c>
      <c r="K4" s="2">
        <v>28.32</v>
      </c>
    </row>
    <row r="5" spans="1:16" x14ac:dyDescent="0.25">
      <c r="A5" s="2">
        <v>2</v>
      </c>
      <c r="B5" s="2" t="s">
        <v>14</v>
      </c>
      <c r="C5" s="2">
        <v>2019.33</v>
      </c>
      <c r="D5" s="2">
        <v>446.63</v>
      </c>
      <c r="E5" s="2">
        <v>0</v>
      </c>
      <c r="F5" s="2">
        <v>446.63</v>
      </c>
      <c r="G5" s="2">
        <v>22.12</v>
      </c>
      <c r="H5" s="2">
        <v>22.12</v>
      </c>
      <c r="I5" s="2">
        <v>0</v>
      </c>
      <c r="J5" s="2">
        <v>446.63</v>
      </c>
      <c r="K5" s="2">
        <v>22.12</v>
      </c>
    </row>
    <row r="6" spans="1:16" x14ac:dyDescent="0.25">
      <c r="A6" s="2">
        <v>3</v>
      </c>
      <c r="B6" s="2" t="s">
        <v>15</v>
      </c>
      <c r="C6" s="2">
        <v>52988</v>
      </c>
      <c r="D6" s="2">
        <v>9600.01</v>
      </c>
      <c r="E6" s="2">
        <v>0</v>
      </c>
      <c r="F6" s="2">
        <v>9600.01</v>
      </c>
      <c r="G6" s="2">
        <v>18.12</v>
      </c>
      <c r="H6" s="2">
        <v>18.12</v>
      </c>
      <c r="I6" s="2">
        <v>0</v>
      </c>
      <c r="J6" s="2">
        <v>9600.01</v>
      </c>
      <c r="K6" s="2">
        <v>18.12</v>
      </c>
      <c r="P6" t="s">
        <v>403</v>
      </c>
    </row>
    <row r="7" spans="1:16" x14ac:dyDescent="0.25">
      <c r="A7" s="2">
        <v>4</v>
      </c>
      <c r="B7" s="2" t="s">
        <v>16</v>
      </c>
      <c r="C7" s="2">
        <v>23111</v>
      </c>
      <c r="D7" s="2">
        <v>6397</v>
      </c>
      <c r="E7" s="2">
        <v>0</v>
      </c>
      <c r="F7" s="2">
        <v>6397</v>
      </c>
      <c r="G7" s="2">
        <v>27.68</v>
      </c>
      <c r="H7" s="2">
        <v>27.68</v>
      </c>
      <c r="I7" s="2">
        <v>0</v>
      </c>
      <c r="J7" s="2">
        <v>6397</v>
      </c>
      <c r="K7" s="2">
        <v>27.68</v>
      </c>
    </row>
    <row r="8" spans="1:16" x14ac:dyDescent="0.25">
      <c r="A8" s="2">
        <v>5</v>
      </c>
      <c r="B8" s="2" t="s">
        <v>17</v>
      </c>
      <c r="C8" s="2">
        <v>1704.23</v>
      </c>
      <c r="D8" s="2">
        <v>182.07</v>
      </c>
      <c r="E8" s="2">
        <v>0</v>
      </c>
      <c r="F8" s="2">
        <v>182.07</v>
      </c>
      <c r="G8" s="2">
        <v>10.68</v>
      </c>
      <c r="H8" s="2">
        <v>10.68</v>
      </c>
      <c r="I8" s="2">
        <v>0</v>
      </c>
      <c r="J8" s="2">
        <v>182.07</v>
      </c>
      <c r="K8" s="2">
        <v>10.68</v>
      </c>
    </row>
    <row r="9" spans="1:16" x14ac:dyDescent="0.25">
      <c r="A9" s="2">
        <v>6</v>
      </c>
      <c r="B9" s="2" t="s">
        <v>18</v>
      </c>
      <c r="C9" s="2">
        <v>43658.41</v>
      </c>
      <c r="D9" s="2">
        <v>9826.51</v>
      </c>
      <c r="E9" s="2">
        <v>0</v>
      </c>
      <c r="F9" s="2">
        <v>9826.51</v>
      </c>
      <c r="G9" s="2">
        <v>22.51</v>
      </c>
      <c r="H9" s="2">
        <v>22.51</v>
      </c>
      <c r="I9" s="2">
        <v>0</v>
      </c>
      <c r="J9" s="2">
        <v>9826.51</v>
      </c>
      <c r="K9" s="2">
        <v>22.51</v>
      </c>
    </row>
    <row r="10" spans="1:16" x14ac:dyDescent="0.25">
      <c r="A10" s="2">
        <v>7</v>
      </c>
      <c r="B10" s="2" t="s">
        <v>19</v>
      </c>
      <c r="C10" s="2">
        <v>19973.849999999999</v>
      </c>
      <c r="D10" s="2">
        <v>7084.27</v>
      </c>
      <c r="E10" s="2">
        <v>0</v>
      </c>
      <c r="F10" s="2">
        <v>7084.27</v>
      </c>
      <c r="G10" s="2">
        <v>35.47</v>
      </c>
      <c r="H10" s="2">
        <v>35.47</v>
      </c>
      <c r="I10" s="2">
        <v>0</v>
      </c>
      <c r="J10" s="2">
        <v>7084.27</v>
      </c>
      <c r="K10" s="2">
        <v>35.47</v>
      </c>
    </row>
    <row r="11" spans="1:16" x14ac:dyDescent="0.25">
      <c r="A11" s="2">
        <v>8</v>
      </c>
      <c r="B11" s="2" t="s">
        <v>20</v>
      </c>
      <c r="C11" s="2">
        <v>1381</v>
      </c>
      <c r="D11" s="2">
        <v>327</v>
      </c>
      <c r="E11" s="2">
        <v>0</v>
      </c>
      <c r="F11" s="2">
        <v>327</v>
      </c>
      <c r="G11" s="2">
        <v>23.68</v>
      </c>
      <c r="H11" s="2">
        <v>23.68</v>
      </c>
      <c r="I11" s="2"/>
      <c r="J11" s="2">
        <v>327</v>
      </c>
      <c r="K11" s="2">
        <v>23.68</v>
      </c>
    </row>
    <row r="12" spans="1:16" x14ac:dyDescent="0.25">
      <c r="A12" s="2">
        <v>9</v>
      </c>
      <c r="B12" s="2" t="s">
        <v>21</v>
      </c>
      <c r="C12" s="2">
        <v>33574</v>
      </c>
      <c r="D12" s="2">
        <v>8644.9599999999991</v>
      </c>
      <c r="E12" s="2">
        <v>0</v>
      </c>
      <c r="F12" s="2">
        <v>8644.9599999999991</v>
      </c>
      <c r="G12" s="2">
        <v>25.75</v>
      </c>
      <c r="H12" s="2">
        <v>25.75</v>
      </c>
      <c r="I12" s="2">
        <v>0</v>
      </c>
      <c r="J12" s="2">
        <v>8644.9599999999991</v>
      </c>
      <c r="K12" s="2">
        <v>25.75</v>
      </c>
    </row>
    <row r="13" spans="1:16" x14ac:dyDescent="0.25">
      <c r="A13" s="2">
        <v>10</v>
      </c>
      <c r="B13" s="2" t="s">
        <v>22</v>
      </c>
      <c r="C13" s="2">
        <v>13749.54</v>
      </c>
      <c r="D13" s="2">
        <v>10150.01</v>
      </c>
      <c r="E13" s="2">
        <v>0</v>
      </c>
      <c r="F13" s="2">
        <v>10150.01</v>
      </c>
      <c r="G13" s="2">
        <v>73.819999999999993</v>
      </c>
      <c r="H13" s="2">
        <v>73.819999999999993</v>
      </c>
      <c r="I13" s="2">
        <v>0</v>
      </c>
      <c r="J13" s="2">
        <v>10150.01</v>
      </c>
      <c r="K13" s="2">
        <v>73.819999999999993</v>
      </c>
    </row>
    <row r="14" spans="1:16" x14ac:dyDescent="0.25">
      <c r="A14" s="2">
        <v>11</v>
      </c>
      <c r="B14" s="2" t="s">
        <v>23</v>
      </c>
      <c r="C14" s="2">
        <v>21443</v>
      </c>
      <c r="D14" s="2">
        <v>3372.69</v>
      </c>
      <c r="E14" s="2">
        <v>0</v>
      </c>
      <c r="F14" s="2">
        <v>3372.69</v>
      </c>
      <c r="G14" s="2">
        <v>15.73</v>
      </c>
      <c r="H14" s="2">
        <v>15.73</v>
      </c>
      <c r="I14" s="2">
        <v>0</v>
      </c>
      <c r="J14" s="2">
        <v>3372.69</v>
      </c>
      <c r="K14" s="2">
        <v>15.73</v>
      </c>
    </row>
    <row r="15" spans="1:16" x14ac:dyDescent="0.25">
      <c r="A15" s="2">
        <v>12</v>
      </c>
      <c r="B15" s="15" t="s">
        <v>24</v>
      </c>
      <c r="C15" s="15">
        <v>4671</v>
      </c>
      <c r="D15" s="15">
        <v>506.09</v>
      </c>
      <c r="E15" s="2">
        <v>0</v>
      </c>
      <c r="F15" s="2">
        <v>506.09</v>
      </c>
      <c r="G15" s="2">
        <v>10.85</v>
      </c>
      <c r="H15" s="2">
        <v>10.85</v>
      </c>
      <c r="I15" s="2">
        <v>0</v>
      </c>
      <c r="J15" s="2">
        <v>469</v>
      </c>
      <c r="K15" s="2">
        <v>9.89</v>
      </c>
    </row>
    <row r="16" spans="1:16" x14ac:dyDescent="0.25">
      <c r="A16" s="2">
        <v>13</v>
      </c>
      <c r="B16" s="2" t="s">
        <v>25</v>
      </c>
      <c r="C16" s="2">
        <v>56550.36</v>
      </c>
      <c r="D16" s="2">
        <v>24718</v>
      </c>
      <c r="E16" s="2">
        <v>43.71</v>
      </c>
      <c r="F16" s="2">
        <v>24761.71</v>
      </c>
      <c r="G16" s="2">
        <v>43.71</v>
      </c>
      <c r="H16" s="2">
        <v>43.79</v>
      </c>
      <c r="I16" s="2">
        <v>0</v>
      </c>
      <c r="J16" s="2">
        <v>24761.71</v>
      </c>
      <c r="K16" s="2">
        <v>43.79</v>
      </c>
    </row>
    <row r="17" spans="1:11" x14ac:dyDescent="0.25">
      <c r="A17" s="2">
        <v>14</v>
      </c>
      <c r="B17" s="2" t="s">
        <v>26</v>
      </c>
      <c r="C17" s="2">
        <v>544.25</v>
      </c>
      <c r="D17" s="2">
        <v>228.43</v>
      </c>
      <c r="E17" s="2">
        <v>0</v>
      </c>
      <c r="F17" s="2">
        <v>228.43</v>
      </c>
      <c r="G17" s="2">
        <v>41.97</v>
      </c>
      <c r="H17" s="2">
        <v>41.97</v>
      </c>
      <c r="I17" s="2">
        <v>0</v>
      </c>
      <c r="J17" s="2">
        <v>228.43</v>
      </c>
      <c r="K17" s="2">
        <v>41.97</v>
      </c>
    </row>
    <row r="18" spans="1:11" x14ac:dyDescent="0.25">
      <c r="A18" s="2">
        <v>15</v>
      </c>
      <c r="B18" s="2" t="s">
        <v>27</v>
      </c>
      <c r="C18" s="2">
        <v>1139773</v>
      </c>
      <c r="D18" s="2">
        <v>379820.47</v>
      </c>
      <c r="E18" s="2">
        <v>69628.259999999995</v>
      </c>
      <c r="F18" s="2">
        <v>449448.73</v>
      </c>
      <c r="G18" s="2">
        <v>33.32</v>
      </c>
      <c r="H18" s="2">
        <v>39.43</v>
      </c>
      <c r="I18" s="2">
        <v>0</v>
      </c>
      <c r="J18" s="2">
        <v>449448.73</v>
      </c>
      <c r="K18" s="2">
        <v>39.43</v>
      </c>
    </row>
    <row r="19" spans="1:11" x14ac:dyDescent="0.25">
      <c r="A19" s="2">
        <v>16</v>
      </c>
      <c r="B19" s="2" t="s">
        <v>28</v>
      </c>
      <c r="C19" s="2">
        <v>16193.97</v>
      </c>
      <c r="D19" s="2">
        <v>3408.08</v>
      </c>
      <c r="E19" s="2">
        <v>0</v>
      </c>
      <c r="F19" s="2">
        <v>3408.08</v>
      </c>
      <c r="G19" s="2">
        <v>21.05</v>
      </c>
      <c r="H19" s="2">
        <v>21.05</v>
      </c>
      <c r="I19" s="2">
        <v>0</v>
      </c>
      <c r="J19" s="2">
        <v>3408.08</v>
      </c>
      <c r="K19" s="2">
        <v>21.05</v>
      </c>
    </row>
    <row r="20" spans="1:11" x14ac:dyDescent="0.25">
      <c r="A20" s="2">
        <v>17</v>
      </c>
      <c r="B20" s="2" t="s">
        <v>29</v>
      </c>
      <c r="C20" s="2">
        <v>69907</v>
      </c>
      <c r="D20" s="2">
        <v>26616</v>
      </c>
      <c r="E20" s="2">
        <v>0</v>
      </c>
      <c r="F20" s="2">
        <f>D20</f>
        <v>26616</v>
      </c>
      <c r="G20" s="6">
        <f>F20/C20*100</f>
        <v>38.073440427997198</v>
      </c>
      <c r="H20" s="2">
        <v>38.07</v>
      </c>
      <c r="I20" s="2">
        <v>1027</v>
      </c>
      <c r="J20" s="2">
        <v>28670</v>
      </c>
      <c r="K20" s="2">
        <v>41.01</v>
      </c>
    </row>
    <row r="21" spans="1:11" x14ac:dyDescent="0.25">
      <c r="A21" s="2">
        <v>18</v>
      </c>
      <c r="B21" s="2" t="s">
        <v>30</v>
      </c>
      <c r="C21" s="2">
        <v>38921.65</v>
      </c>
      <c r="D21" s="2">
        <v>4516.37</v>
      </c>
      <c r="E21" s="2">
        <v>0</v>
      </c>
      <c r="F21" s="2">
        <v>4516.37</v>
      </c>
      <c r="G21" s="2">
        <v>11.6</v>
      </c>
      <c r="H21" s="2">
        <v>11.6</v>
      </c>
      <c r="I21" s="2">
        <v>0</v>
      </c>
      <c r="J21" s="2">
        <v>4516.37</v>
      </c>
      <c r="K21" s="2">
        <v>11.6</v>
      </c>
    </row>
    <row r="22" spans="1:11" x14ac:dyDescent="0.25">
      <c r="A22" s="2">
        <v>19</v>
      </c>
      <c r="B22" s="2" t="s">
        <v>31</v>
      </c>
      <c r="C22" s="2">
        <v>31353</v>
      </c>
      <c r="D22" s="2">
        <v>5917.64</v>
      </c>
      <c r="E22" s="2">
        <v>5917.64</v>
      </c>
      <c r="F22" s="2">
        <v>11835.28</v>
      </c>
      <c r="G22" s="2">
        <v>18.87</v>
      </c>
      <c r="H22" s="2">
        <v>18.87</v>
      </c>
      <c r="I22" s="2"/>
      <c r="J22" s="2">
        <v>17752.919999999998</v>
      </c>
      <c r="K22" s="2">
        <v>56.62</v>
      </c>
    </row>
    <row r="23" spans="1:11" x14ac:dyDescent="0.25">
      <c r="A23" s="2">
        <v>20</v>
      </c>
      <c r="B23" s="2" t="s">
        <v>32</v>
      </c>
      <c r="C23" s="2">
        <v>39850</v>
      </c>
      <c r="D23" s="2">
        <v>7734.87</v>
      </c>
      <c r="E23" s="2">
        <v>0</v>
      </c>
      <c r="F23" s="2">
        <v>7734.87</v>
      </c>
      <c r="G23" s="2">
        <v>19.41</v>
      </c>
      <c r="H23" s="2">
        <v>19.41</v>
      </c>
      <c r="I23" s="2">
        <v>0</v>
      </c>
      <c r="J23" s="2">
        <v>7734.87</v>
      </c>
      <c r="K23" s="2">
        <v>19.41</v>
      </c>
    </row>
    <row r="24" spans="1:11" x14ac:dyDescent="0.25">
      <c r="A24" s="2">
        <v>21</v>
      </c>
      <c r="B24" s="2" t="s">
        <v>33</v>
      </c>
      <c r="C24" s="2">
        <v>6962.97</v>
      </c>
      <c r="D24" s="2">
        <v>1401</v>
      </c>
      <c r="E24" s="2">
        <v>0</v>
      </c>
      <c r="F24" s="2">
        <v>1401</v>
      </c>
      <c r="G24" s="2">
        <v>20.12</v>
      </c>
      <c r="H24" s="2">
        <v>20.12</v>
      </c>
      <c r="I24" s="2">
        <v>0</v>
      </c>
      <c r="J24" s="2">
        <v>1401</v>
      </c>
      <c r="K24" s="2">
        <v>20.12</v>
      </c>
    </row>
    <row r="25" spans="1:11" x14ac:dyDescent="0.25">
      <c r="A25" s="3" t="s">
        <v>34</v>
      </c>
      <c r="B25" s="3" t="s">
        <v>35</v>
      </c>
      <c r="C25" s="3">
        <f>SUM(C4:C24)</f>
        <v>1628738.2899999998</v>
      </c>
      <c r="D25" s="3">
        <f>SUM(D4:D24)</f>
        <v>513846.00999999995</v>
      </c>
      <c r="E25" s="3">
        <f>SUM(E4:E24)</f>
        <v>75589.61</v>
      </c>
      <c r="F25" s="3">
        <f>SUM(F4:F24)</f>
        <v>589435.62</v>
      </c>
      <c r="G25" s="7">
        <f>D25/C25*100</f>
        <v>31.548715539805972</v>
      </c>
      <c r="H25" s="7">
        <f>F25/C25*100</f>
        <v>36.189707310190393</v>
      </c>
      <c r="I25" s="7">
        <f>SUM(I4:I24)</f>
        <v>1027</v>
      </c>
      <c r="J25" s="7">
        <f>SUM(J4:J24)</f>
        <v>597370.16999999993</v>
      </c>
      <c r="K25" s="7">
        <f>J25/C25*100</f>
        <v>36.676866606973427</v>
      </c>
    </row>
    <row r="26" spans="1:11" x14ac:dyDescent="0.25">
      <c r="A26" s="2">
        <v>1</v>
      </c>
      <c r="B26" s="2" t="s">
        <v>36</v>
      </c>
      <c r="C26" s="2">
        <v>105955.44</v>
      </c>
      <c r="D26" s="2">
        <v>21754.05</v>
      </c>
      <c r="E26" s="2">
        <v>0</v>
      </c>
      <c r="F26" s="2">
        <v>21754.05</v>
      </c>
      <c r="G26" s="2">
        <v>20.53</v>
      </c>
      <c r="H26" s="2">
        <v>20.53</v>
      </c>
      <c r="I26" s="2">
        <v>0</v>
      </c>
      <c r="J26" s="2">
        <v>21754.05</v>
      </c>
      <c r="K26" s="2">
        <v>20.53</v>
      </c>
    </row>
    <row r="27" spans="1:11" x14ac:dyDescent="0.25">
      <c r="A27" s="2">
        <v>2</v>
      </c>
      <c r="B27" s="2" t="s">
        <v>37</v>
      </c>
      <c r="C27" s="2">
        <v>26417.200000000001</v>
      </c>
      <c r="D27" s="2">
        <v>4414.51</v>
      </c>
      <c r="E27" s="2">
        <v>0</v>
      </c>
      <c r="F27" s="2">
        <v>4414.51</v>
      </c>
      <c r="G27" s="2">
        <v>16.71</v>
      </c>
      <c r="H27" s="2">
        <v>16.71</v>
      </c>
      <c r="I27" s="2">
        <v>0</v>
      </c>
      <c r="J27" s="2">
        <v>4414.51</v>
      </c>
      <c r="K27" s="2">
        <v>16.71</v>
      </c>
    </row>
    <row r="28" spans="1:11" x14ac:dyDescent="0.25">
      <c r="A28" s="2">
        <v>3</v>
      </c>
      <c r="B28" s="2" t="s">
        <v>38</v>
      </c>
      <c r="C28" s="2">
        <v>43931.14</v>
      </c>
      <c r="D28" s="2">
        <v>14325.93</v>
      </c>
      <c r="E28" s="2">
        <v>0</v>
      </c>
      <c r="F28" s="2">
        <v>14325.93</v>
      </c>
      <c r="G28" s="2">
        <v>32.61</v>
      </c>
      <c r="H28" s="2">
        <v>32.61</v>
      </c>
      <c r="I28" s="2">
        <v>0</v>
      </c>
      <c r="J28" s="2">
        <v>14325.93</v>
      </c>
      <c r="K28" s="2">
        <v>32.61</v>
      </c>
    </row>
    <row r="29" spans="1:11" x14ac:dyDescent="0.25">
      <c r="A29" s="2">
        <v>4</v>
      </c>
      <c r="B29" s="2" t="s">
        <v>39</v>
      </c>
      <c r="C29" s="2">
        <v>2424</v>
      </c>
      <c r="D29" s="2">
        <v>4483</v>
      </c>
      <c r="E29" s="2">
        <v>0</v>
      </c>
      <c r="F29" s="2">
        <v>4483</v>
      </c>
      <c r="G29" s="2">
        <v>184.94</v>
      </c>
      <c r="H29" s="2">
        <v>184.94</v>
      </c>
      <c r="I29" s="2">
        <v>0</v>
      </c>
      <c r="J29" s="2">
        <v>4483</v>
      </c>
      <c r="K29" s="2">
        <v>184.94</v>
      </c>
    </row>
    <row r="30" spans="1:11" x14ac:dyDescent="0.25">
      <c r="A30" s="2">
        <v>5</v>
      </c>
      <c r="B30" s="2" t="s">
        <v>40</v>
      </c>
      <c r="C30" s="2">
        <v>65905.77</v>
      </c>
      <c r="D30" s="2">
        <v>15243.74</v>
      </c>
      <c r="E30" s="2">
        <v>2320.12</v>
      </c>
      <c r="F30" s="2">
        <v>17563.86</v>
      </c>
      <c r="G30" s="2">
        <v>23.13</v>
      </c>
      <c r="H30" s="2">
        <v>26.65</v>
      </c>
      <c r="I30" s="2">
        <v>0</v>
      </c>
      <c r="J30" s="2">
        <v>17563.86</v>
      </c>
      <c r="K30" s="2">
        <v>26.65</v>
      </c>
    </row>
    <row r="31" spans="1:11" x14ac:dyDescent="0.25">
      <c r="A31" s="2">
        <v>6</v>
      </c>
      <c r="B31" s="2" t="s">
        <v>41</v>
      </c>
      <c r="C31" s="2">
        <v>32104</v>
      </c>
      <c r="D31" s="2">
        <v>52</v>
      </c>
      <c r="E31" s="2">
        <v>0</v>
      </c>
      <c r="F31" s="2">
        <v>52</v>
      </c>
      <c r="G31" s="2">
        <v>0.16</v>
      </c>
      <c r="H31" s="2">
        <v>0.16</v>
      </c>
      <c r="I31" s="2">
        <v>0</v>
      </c>
      <c r="J31" s="2">
        <v>52</v>
      </c>
      <c r="K31" s="2">
        <v>0.16</v>
      </c>
    </row>
    <row r="32" spans="1:11" x14ac:dyDescent="0.25">
      <c r="A32" s="2">
        <v>7</v>
      </c>
      <c r="B32" s="2" t="s">
        <v>42</v>
      </c>
      <c r="C32" s="2">
        <v>2600</v>
      </c>
      <c r="D32" s="2">
        <v>3.85</v>
      </c>
      <c r="E32" s="2">
        <v>0</v>
      </c>
      <c r="F32" s="2">
        <v>3.85</v>
      </c>
      <c r="G32" s="2">
        <v>0.15</v>
      </c>
      <c r="H32" s="2">
        <v>0.15</v>
      </c>
      <c r="I32" s="2">
        <v>0</v>
      </c>
      <c r="J32" s="2">
        <v>3.85</v>
      </c>
      <c r="K32" s="2">
        <v>0.15</v>
      </c>
    </row>
    <row r="33" spans="1:11" x14ac:dyDescent="0.25">
      <c r="A33" s="2">
        <v>8</v>
      </c>
      <c r="B33" s="2" t="s">
        <v>43</v>
      </c>
      <c r="C33" s="2">
        <v>11418</v>
      </c>
      <c r="D33" s="2">
        <v>326</v>
      </c>
      <c r="E33" s="2">
        <v>0</v>
      </c>
      <c r="F33" s="2">
        <v>326</v>
      </c>
      <c r="G33" s="2">
        <v>2.86</v>
      </c>
      <c r="H33" s="2">
        <v>2.86</v>
      </c>
      <c r="I33" s="2">
        <v>0</v>
      </c>
      <c r="J33" s="2">
        <v>326</v>
      </c>
      <c r="K33" s="2">
        <v>2.86</v>
      </c>
    </row>
    <row r="34" spans="1:11" x14ac:dyDescent="0.25">
      <c r="A34" s="2">
        <v>9</v>
      </c>
      <c r="B34" s="2" t="s">
        <v>84</v>
      </c>
      <c r="C34" s="2">
        <v>7278.65</v>
      </c>
      <c r="D34" s="2">
        <v>6120.45</v>
      </c>
      <c r="E34" s="2">
        <v>0</v>
      </c>
      <c r="F34" s="2">
        <v>6120.45</v>
      </c>
      <c r="G34" s="2">
        <v>84.09</v>
      </c>
      <c r="H34" s="2">
        <v>84.09</v>
      </c>
      <c r="I34" s="2">
        <v>0</v>
      </c>
      <c r="J34" s="2">
        <v>6120.45</v>
      </c>
      <c r="K34" s="2">
        <v>84.09</v>
      </c>
    </row>
    <row r="35" spans="1:11" x14ac:dyDescent="0.25">
      <c r="A35" s="2">
        <v>10</v>
      </c>
      <c r="B35" s="2" t="s">
        <v>45</v>
      </c>
      <c r="C35" s="2">
        <v>6344.76</v>
      </c>
      <c r="D35" s="2">
        <v>357.96</v>
      </c>
      <c r="E35" s="2">
        <v>0</v>
      </c>
      <c r="F35" s="2">
        <v>357.96</v>
      </c>
      <c r="G35" s="2">
        <v>5.64</v>
      </c>
      <c r="H35" s="2">
        <v>5.64</v>
      </c>
      <c r="I35" s="2">
        <v>0</v>
      </c>
      <c r="J35" s="2">
        <v>357.96</v>
      </c>
      <c r="K35" s="2">
        <v>5.64</v>
      </c>
    </row>
    <row r="36" spans="1:11" x14ac:dyDescent="0.25">
      <c r="A36" s="3" t="s">
        <v>46</v>
      </c>
      <c r="B36" s="3" t="s">
        <v>35</v>
      </c>
      <c r="C36" s="3">
        <v>304378.96000000002</v>
      </c>
      <c r="D36" s="3">
        <v>67081.490000000005</v>
      </c>
      <c r="E36" s="3">
        <v>2320.12</v>
      </c>
      <c r="F36" s="3">
        <v>69401.61</v>
      </c>
      <c r="G36" s="3">
        <v>22.04</v>
      </c>
      <c r="H36" s="3">
        <v>22.8</v>
      </c>
      <c r="I36" s="3">
        <v>0</v>
      </c>
      <c r="J36" s="3">
        <v>69401.61</v>
      </c>
      <c r="K36" s="3">
        <v>22.8</v>
      </c>
    </row>
    <row r="37" spans="1:11" x14ac:dyDescent="0.25">
      <c r="A37" s="2">
        <v>1</v>
      </c>
      <c r="B37" s="2" t="s">
        <v>47</v>
      </c>
      <c r="C37" s="2">
        <v>185864.87</v>
      </c>
      <c r="D37" s="2">
        <v>66448.179999999993</v>
      </c>
      <c r="E37" s="2">
        <v>0</v>
      </c>
      <c r="F37" s="2">
        <v>66448.179999999993</v>
      </c>
      <c r="G37" s="2">
        <v>35.75</v>
      </c>
      <c r="H37" s="2">
        <v>35.75</v>
      </c>
      <c r="I37" s="2">
        <v>127476.01</v>
      </c>
      <c r="J37" s="2">
        <v>193924.19</v>
      </c>
      <c r="K37" s="2">
        <v>104.34</v>
      </c>
    </row>
    <row r="38" spans="1:11" x14ac:dyDescent="0.25">
      <c r="A38" s="3" t="s">
        <v>48</v>
      </c>
      <c r="B38" s="3" t="s">
        <v>35</v>
      </c>
      <c r="C38" s="3">
        <v>185864.87</v>
      </c>
      <c r="D38" s="3">
        <v>66448.179999999993</v>
      </c>
      <c r="E38" s="3">
        <v>0</v>
      </c>
      <c r="F38" s="3">
        <v>66448.179999999993</v>
      </c>
      <c r="G38" s="3">
        <v>35.75</v>
      </c>
      <c r="H38" s="3">
        <v>35.75</v>
      </c>
      <c r="I38" s="3">
        <v>127476.01</v>
      </c>
      <c r="J38" s="3">
        <v>193924.19</v>
      </c>
      <c r="K38" s="3">
        <v>104.34</v>
      </c>
    </row>
    <row r="39" spans="1:11" x14ac:dyDescent="0.25">
      <c r="A39" s="2">
        <v>1</v>
      </c>
      <c r="B39" s="2" t="s">
        <v>49</v>
      </c>
      <c r="C39" s="2">
        <v>245984.65</v>
      </c>
      <c r="D39" s="2">
        <v>119670.97</v>
      </c>
      <c r="E39" s="2">
        <v>0</v>
      </c>
      <c r="F39" s="2">
        <v>119670.97</v>
      </c>
      <c r="G39" s="2">
        <v>48.65</v>
      </c>
      <c r="H39" s="2">
        <v>48.65</v>
      </c>
      <c r="I39" s="2">
        <v>145493.78</v>
      </c>
      <c r="J39" s="2">
        <v>265164.75</v>
      </c>
      <c r="K39" s="2">
        <v>107.8</v>
      </c>
    </row>
    <row r="40" spans="1:11" x14ac:dyDescent="0.25">
      <c r="A40" s="2">
        <v>2</v>
      </c>
      <c r="B40" s="2" t="s">
        <v>50</v>
      </c>
      <c r="C40" s="2">
        <v>15390.34</v>
      </c>
      <c r="D40" s="2">
        <v>5649.52</v>
      </c>
      <c r="E40" s="2">
        <v>0</v>
      </c>
      <c r="F40" s="2">
        <v>5649.52</v>
      </c>
      <c r="G40" s="2">
        <v>36.71</v>
      </c>
      <c r="H40" s="2">
        <v>36.71</v>
      </c>
      <c r="I40" s="2">
        <v>3789.87</v>
      </c>
      <c r="J40" s="2">
        <v>9439.39</v>
      </c>
      <c r="K40" s="2">
        <v>61.33</v>
      </c>
    </row>
    <row r="41" spans="1:11" x14ac:dyDescent="0.25">
      <c r="A41" s="2">
        <v>3</v>
      </c>
      <c r="B41" s="2" t="s">
        <v>51</v>
      </c>
      <c r="C41" s="2">
        <v>19439.11</v>
      </c>
      <c r="D41" s="2">
        <v>5275.57</v>
      </c>
      <c r="E41" s="2">
        <v>0</v>
      </c>
      <c r="F41" s="2">
        <v>5275.57</v>
      </c>
      <c r="G41" s="2">
        <v>27.14</v>
      </c>
      <c r="H41" s="2">
        <v>27.14</v>
      </c>
      <c r="I41" s="2">
        <v>11035.8</v>
      </c>
      <c r="J41" s="2">
        <v>16311.37</v>
      </c>
      <c r="K41" s="2">
        <v>83.91</v>
      </c>
    </row>
    <row r="42" spans="1:11" x14ac:dyDescent="0.25">
      <c r="A42" s="2">
        <v>4</v>
      </c>
      <c r="B42" s="2" t="s">
        <v>52</v>
      </c>
      <c r="C42" s="2">
        <v>4852.32</v>
      </c>
      <c r="D42" s="2">
        <v>2208.54</v>
      </c>
      <c r="E42" s="2">
        <v>0</v>
      </c>
      <c r="F42" s="2">
        <v>2208.54</v>
      </c>
      <c r="G42" s="2">
        <v>45.52</v>
      </c>
      <c r="H42" s="2">
        <v>45.52</v>
      </c>
      <c r="I42" s="2">
        <v>2159.25</v>
      </c>
      <c r="J42" s="2">
        <v>4367.79</v>
      </c>
      <c r="K42" s="2">
        <v>90.01</v>
      </c>
    </row>
    <row r="43" spans="1:11" x14ac:dyDescent="0.25">
      <c r="A43" s="3" t="s">
        <v>85</v>
      </c>
      <c r="B43" s="3" t="s">
        <v>35</v>
      </c>
      <c r="C43" s="3">
        <f>C25+C36+C38+C39+C40+C41+C42</f>
        <v>2404648.5399999991</v>
      </c>
      <c r="D43" s="3">
        <f t="shared" ref="D43:J43" si="0">D25+D36+D38+D39+D40+D41+D42</f>
        <v>780180.27999999991</v>
      </c>
      <c r="E43" s="3">
        <f t="shared" si="0"/>
        <v>77909.73</v>
      </c>
      <c r="F43" s="3">
        <f t="shared" si="0"/>
        <v>858090.00999999989</v>
      </c>
      <c r="G43" s="7">
        <f>D43/C43*100</f>
        <v>32.444669855994846</v>
      </c>
      <c r="H43" s="7">
        <f>F43/C43*100</f>
        <v>35.684633148094072</v>
      </c>
      <c r="I43" s="7">
        <f t="shared" si="0"/>
        <v>290981.70999999996</v>
      </c>
      <c r="J43" s="7">
        <f t="shared" si="0"/>
        <v>1155979.27</v>
      </c>
      <c r="K43" s="7">
        <f>J43/C43*100</f>
        <v>48.072691321451927</v>
      </c>
    </row>
    <row r="44" spans="1:11" x14ac:dyDescent="0.25">
      <c r="A44" s="2">
        <v>1</v>
      </c>
      <c r="B44" s="2" t="s">
        <v>86</v>
      </c>
      <c r="C44" s="2">
        <v>0</v>
      </c>
      <c r="D44" s="2">
        <v>18605.39</v>
      </c>
      <c r="E44" s="2">
        <v>0</v>
      </c>
      <c r="F44" s="2">
        <v>18605.39</v>
      </c>
      <c r="G44" s="2"/>
      <c r="H44" s="2"/>
      <c r="I44" s="2">
        <v>0</v>
      </c>
      <c r="J44" s="2">
        <v>18605.39</v>
      </c>
      <c r="K44" s="2"/>
    </row>
    <row r="45" spans="1:11" x14ac:dyDescent="0.25">
      <c r="A45" s="17">
        <v>2</v>
      </c>
      <c r="B45" s="17" t="s">
        <v>142</v>
      </c>
      <c r="C45" s="17">
        <v>0</v>
      </c>
      <c r="D45" s="17">
        <v>37869.68</v>
      </c>
      <c r="E45" s="17">
        <v>0</v>
      </c>
      <c r="F45" s="17">
        <v>37869.68</v>
      </c>
      <c r="G45" s="17"/>
      <c r="H45" s="17"/>
      <c r="I45" s="17">
        <v>0</v>
      </c>
      <c r="J45" s="17">
        <v>37869.68</v>
      </c>
      <c r="K45" s="17"/>
    </row>
    <row r="46" spans="1:11" x14ac:dyDescent="0.25">
      <c r="A46" s="173" t="s">
        <v>53</v>
      </c>
      <c r="B46" s="173" t="s">
        <v>35</v>
      </c>
      <c r="C46" s="173">
        <f>C43</f>
        <v>2404648.5399999991</v>
      </c>
      <c r="D46" s="173">
        <f>D43+D44+D45</f>
        <v>836655.35</v>
      </c>
      <c r="E46" s="173">
        <f t="shared" ref="E46:J46" si="1">E43+E44+E45</f>
        <v>77909.73</v>
      </c>
      <c r="F46" s="173">
        <f t="shared" si="1"/>
        <v>914565.08</v>
      </c>
      <c r="G46" s="186">
        <f>D46/C46*100</f>
        <v>34.793248829618996</v>
      </c>
      <c r="H46" s="186">
        <f>F46/C46*100</f>
        <v>38.033212121718222</v>
      </c>
      <c r="I46" s="186">
        <f t="shared" si="1"/>
        <v>290981.70999999996</v>
      </c>
      <c r="J46" s="186">
        <f t="shared" si="1"/>
        <v>1212454.3399999999</v>
      </c>
      <c r="K46" s="186">
        <f>J46/C46*100</f>
        <v>50.42127029507607</v>
      </c>
    </row>
    <row r="47" spans="1:11" x14ac:dyDescent="0.25">
      <c r="A47" s="147"/>
      <c r="B47" s="147"/>
      <c r="C47" s="249"/>
      <c r="D47" s="249"/>
      <c r="E47" s="148"/>
      <c r="F47" s="148"/>
      <c r="G47" s="148"/>
      <c r="H47" s="148"/>
      <c r="I47" s="148"/>
      <c r="J47" s="148"/>
      <c r="K47" s="148"/>
    </row>
    <row r="48" spans="1:11" x14ac:dyDescent="0.25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</row>
    <row r="49" spans="1:11" x14ac:dyDescent="0.25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</row>
  </sheetData>
  <mergeCells count="3">
    <mergeCell ref="A1:K1"/>
    <mergeCell ref="A2:K2"/>
    <mergeCell ref="C47:D47"/>
  </mergeCells>
  <pageMargins left="0.7" right="0.7" top="0.75" bottom="0.75" header="0.3" footer="0.3"/>
  <pageSetup paperSize="9" scale="7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A82" workbookViewId="0">
      <selection activeCell="M97" sqref="M97"/>
    </sheetView>
  </sheetViews>
  <sheetFormatPr defaultRowHeight="15" x14ac:dyDescent="0.25"/>
  <sheetData>
    <row r="1" spans="1:12" x14ac:dyDescent="0.25">
      <c r="A1" s="304" t="s">
        <v>707</v>
      </c>
      <c r="B1" s="305"/>
      <c r="C1" s="305"/>
      <c r="D1" s="305"/>
      <c r="E1" s="305"/>
      <c r="F1" s="305"/>
      <c r="G1" s="305"/>
      <c r="H1" s="305"/>
      <c r="I1" s="305"/>
      <c r="J1" s="306"/>
      <c r="K1" s="307" t="s">
        <v>708</v>
      </c>
      <c r="L1" s="308"/>
    </row>
    <row r="2" spans="1:12" x14ac:dyDescent="0.25">
      <c r="A2" s="151"/>
      <c r="B2" s="151"/>
      <c r="C2" s="304" t="s">
        <v>709</v>
      </c>
      <c r="D2" s="305"/>
      <c r="E2" s="305"/>
      <c r="F2" s="305"/>
      <c r="G2" s="305"/>
      <c r="H2" s="305"/>
      <c r="I2" s="306"/>
      <c r="J2" s="151"/>
      <c r="K2" s="151"/>
      <c r="L2" s="152"/>
    </row>
    <row r="3" spans="1:12" x14ac:dyDescent="0.25">
      <c r="A3" s="307" t="s">
        <v>710</v>
      </c>
      <c r="B3" s="309"/>
      <c r="C3" s="309"/>
      <c r="D3" s="308"/>
      <c r="E3" s="151"/>
      <c r="F3" s="153"/>
      <c r="G3" s="153"/>
      <c r="H3" s="151" t="s">
        <v>711</v>
      </c>
      <c r="I3" s="151"/>
      <c r="J3" s="153"/>
      <c r="K3" s="151"/>
      <c r="L3" s="151"/>
    </row>
    <row r="4" spans="1:12" x14ac:dyDescent="0.25">
      <c r="A4" s="310" t="s">
        <v>712</v>
      </c>
      <c r="B4" s="310" t="s">
        <v>408</v>
      </c>
      <c r="C4" s="310" t="s">
        <v>713</v>
      </c>
      <c r="D4" s="310" t="s">
        <v>714</v>
      </c>
      <c r="E4" s="313" t="s">
        <v>715</v>
      </c>
      <c r="F4" s="314"/>
      <c r="G4" s="314"/>
      <c r="H4" s="314"/>
      <c r="I4" s="314"/>
      <c r="J4" s="314"/>
      <c r="K4" s="314"/>
      <c r="L4" s="315"/>
    </row>
    <row r="5" spans="1:12" x14ac:dyDescent="0.25">
      <c r="A5" s="311"/>
      <c r="B5" s="311"/>
      <c r="C5" s="311"/>
      <c r="D5" s="311"/>
      <c r="E5" s="310" t="s">
        <v>716</v>
      </c>
      <c r="F5" s="316" t="s">
        <v>717</v>
      </c>
      <c r="G5" s="317"/>
      <c r="H5" s="317"/>
      <c r="I5" s="317"/>
      <c r="J5" s="318"/>
      <c r="K5" s="310" t="s">
        <v>8</v>
      </c>
      <c r="L5" s="310" t="s">
        <v>718</v>
      </c>
    </row>
    <row r="6" spans="1:12" ht="63" x14ac:dyDescent="0.25">
      <c r="A6" s="312"/>
      <c r="B6" s="312"/>
      <c r="C6" s="312"/>
      <c r="D6" s="312"/>
      <c r="E6" s="312"/>
      <c r="F6" s="154" t="s">
        <v>719</v>
      </c>
      <c r="G6" s="154" t="s">
        <v>720</v>
      </c>
      <c r="H6" s="154" t="s">
        <v>721</v>
      </c>
      <c r="I6" s="154" t="s">
        <v>722</v>
      </c>
      <c r="J6" s="154" t="s">
        <v>723</v>
      </c>
      <c r="K6" s="312"/>
      <c r="L6" s="312"/>
    </row>
    <row r="7" spans="1:12" x14ac:dyDescent="0.25">
      <c r="A7" s="154" t="s">
        <v>724</v>
      </c>
      <c r="B7" s="154" t="s">
        <v>725</v>
      </c>
      <c r="C7" s="154" t="s">
        <v>726</v>
      </c>
      <c r="D7" s="154" t="s">
        <v>727</v>
      </c>
      <c r="E7" s="154" t="s">
        <v>728</v>
      </c>
      <c r="F7" s="154" t="s">
        <v>729</v>
      </c>
      <c r="G7" s="154" t="s">
        <v>730</v>
      </c>
      <c r="H7" s="154" t="s">
        <v>731</v>
      </c>
      <c r="I7" s="154" t="s">
        <v>732</v>
      </c>
      <c r="J7" s="154" t="s">
        <v>733</v>
      </c>
      <c r="K7" s="154" t="s">
        <v>734</v>
      </c>
      <c r="L7" s="155" t="s">
        <v>735</v>
      </c>
    </row>
    <row r="8" spans="1:12" x14ac:dyDescent="0.25">
      <c r="A8" s="156" t="s">
        <v>736</v>
      </c>
      <c r="B8" s="156" t="s">
        <v>697</v>
      </c>
      <c r="C8" s="156" t="s">
        <v>40</v>
      </c>
      <c r="D8" s="157">
        <v>33</v>
      </c>
      <c r="E8" s="156">
        <v>0</v>
      </c>
      <c r="F8" s="156">
        <v>0</v>
      </c>
      <c r="G8" s="156">
        <v>33</v>
      </c>
      <c r="H8" s="156">
        <v>0</v>
      </c>
      <c r="I8" s="156">
        <v>0</v>
      </c>
      <c r="J8" s="156">
        <f t="shared" ref="J8:J14" si="0">F8+G8+H8+I8</f>
        <v>33</v>
      </c>
      <c r="K8" s="156">
        <v>0</v>
      </c>
      <c r="L8" s="156">
        <f t="shared" ref="L8:L14" si="1">+E8+J8+K8</f>
        <v>33</v>
      </c>
    </row>
    <row r="9" spans="1:12" x14ac:dyDescent="0.25">
      <c r="A9" s="156" t="s">
        <v>737</v>
      </c>
      <c r="B9" s="156" t="s">
        <v>697</v>
      </c>
      <c r="C9" s="156" t="s">
        <v>19</v>
      </c>
      <c r="D9" s="157">
        <v>33</v>
      </c>
      <c r="E9" s="158">
        <v>1</v>
      </c>
      <c r="F9" s="156">
        <v>0</v>
      </c>
      <c r="G9" s="156">
        <v>1</v>
      </c>
      <c r="H9" s="156">
        <v>0</v>
      </c>
      <c r="I9" s="156">
        <v>0</v>
      </c>
      <c r="J9" s="156">
        <f t="shared" si="0"/>
        <v>1</v>
      </c>
      <c r="K9" s="156">
        <v>0</v>
      </c>
      <c r="L9" s="156">
        <f t="shared" si="1"/>
        <v>2</v>
      </c>
    </row>
    <row r="10" spans="1:12" x14ac:dyDescent="0.25">
      <c r="A10" s="156" t="s">
        <v>738</v>
      </c>
      <c r="B10" s="156" t="s">
        <v>697</v>
      </c>
      <c r="C10" s="156" t="s">
        <v>38</v>
      </c>
      <c r="D10" s="157">
        <v>22</v>
      </c>
      <c r="E10" s="156"/>
      <c r="F10" s="156"/>
      <c r="G10" s="156">
        <v>22</v>
      </c>
      <c r="H10" s="156"/>
      <c r="I10" s="156"/>
      <c r="J10" s="156">
        <f t="shared" si="0"/>
        <v>22</v>
      </c>
      <c r="K10" s="156"/>
      <c r="L10" s="156">
        <f t="shared" si="1"/>
        <v>22</v>
      </c>
    </row>
    <row r="11" spans="1:12" x14ac:dyDescent="0.25">
      <c r="A11" s="156" t="s">
        <v>739</v>
      </c>
      <c r="B11" s="156" t="s">
        <v>697</v>
      </c>
      <c r="C11" s="156" t="s">
        <v>49</v>
      </c>
      <c r="D11" s="157">
        <v>150</v>
      </c>
      <c r="E11" s="156">
        <v>69</v>
      </c>
      <c r="F11" s="156"/>
      <c r="G11" s="156">
        <v>0</v>
      </c>
      <c r="H11" s="156"/>
      <c r="I11" s="156"/>
      <c r="J11" s="156">
        <f t="shared" si="0"/>
        <v>0</v>
      </c>
      <c r="K11" s="156"/>
      <c r="L11" s="156">
        <f t="shared" si="1"/>
        <v>69</v>
      </c>
    </row>
    <row r="12" spans="1:12" x14ac:dyDescent="0.25">
      <c r="A12" s="156" t="s">
        <v>740</v>
      </c>
      <c r="B12" s="156" t="s">
        <v>697</v>
      </c>
      <c r="C12" s="156" t="s">
        <v>381</v>
      </c>
      <c r="D12" s="157">
        <v>135</v>
      </c>
      <c r="E12" s="156">
        <v>1</v>
      </c>
      <c r="F12" s="156">
        <v>3</v>
      </c>
      <c r="G12" s="156">
        <v>18</v>
      </c>
      <c r="H12" s="156">
        <v>44</v>
      </c>
      <c r="I12" s="156">
        <v>0</v>
      </c>
      <c r="J12" s="156">
        <f t="shared" si="0"/>
        <v>65</v>
      </c>
      <c r="K12" s="156">
        <v>0</v>
      </c>
      <c r="L12" s="156">
        <f t="shared" si="1"/>
        <v>66</v>
      </c>
    </row>
    <row r="13" spans="1:12" x14ac:dyDescent="0.25">
      <c r="A13" s="156" t="s">
        <v>741</v>
      </c>
      <c r="B13" s="156" t="s">
        <v>697</v>
      </c>
      <c r="C13" s="156" t="s">
        <v>27</v>
      </c>
      <c r="D13" s="157">
        <v>604</v>
      </c>
      <c r="E13" s="156">
        <v>3</v>
      </c>
      <c r="F13" s="156">
        <v>0</v>
      </c>
      <c r="G13" s="156">
        <v>591</v>
      </c>
      <c r="H13" s="156">
        <v>0</v>
      </c>
      <c r="I13" s="156">
        <v>0</v>
      </c>
      <c r="J13" s="156">
        <f t="shared" si="0"/>
        <v>591</v>
      </c>
      <c r="K13" s="156">
        <v>0</v>
      </c>
      <c r="L13" s="156">
        <f t="shared" si="1"/>
        <v>594</v>
      </c>
    </row>
    <row r="14" spans="1:12" x14ac:dyDescent="0.25">
      <c r="A14" s="156" t="s">
        <v>742</v>
      </c>
      <c r="B14" s="156" t="s">
        <v>697</v>
      </c>
      <c r="C14" s="156" t="s">
        <v>31</v>
      </c>
      <c r="D14" s="157">
        <v>56</v>
      </c>
      <c r="E14" s="156"/>
      <c r="F14" s="156">
        <v>0</v>
      </c>
      <c r="G14" s="156">
        <v>56</v>
      </c>
      <c r="H14" s="156">
        <v>0</v>
      </c>
      <c r="I14" s="156">
        <v>0</v>
      </c>
      <c r="J14" s="156">
        <f t="shared" si="0"/>
        <v>56</v>
      </c>
      <c r="K14" s="156">
        <v>0</v>
      </c>
      <c r="L14" s="156">
        <f t="shared" si="1"/>
        <v>56</v>
      </c>
    </row>
    <row r="15" spans="1:12" x14ac:dyDescent="0.25">
      <c r="A15" s="156"/>
      <c r="B15" s="156"/>
      <c r="C15" s="159" t="s">
        <v>743</v>
      </c>
      <c r="D15" s="159">
        <f t="shared" ref="D15:L15" si="2">SUM(D8:D14)</f>
        <v>1033</v>
      </c>
      <c r="E15" s="159">
        <f t="shared" si="2"/>
        <v>74</v>
      </c>
      <c r="F15" s="159">
        <f t="shared" si="2"/>
        <v>3</v>
      </c>
      <c r="G15" s="159">
        <f t="shared" si="2"/>
        <v>721</v>
      </c>
      <c r="H15" s="159">
        <f t="shared" si="2"/>
        <v>44</v>
      </c>
      <c r="I15" s="159">
        <f t="shared" si="2"/>
        <v>0</v>
      </c>
      <c r="J15" s="159">
        <f t="shared" si="2"/>
        <v>768</v>
      </c>
      <c r="K15" s="159">
        <f t="shared" si="2"/>
        <v>0</v>
      </c>
      <c r="L15" s="159">
        <f t="shared" si="2"/>
        <v>842</v>
      </c>
    </row>
    <row r="16" spans="1:12" x14ac:dyDescent="0.25">
      <c r="A16" s="156" t="s">
        <v>744</v>
      </c>
      <c r="B16" s="156" t="s">
        <v>694</v>
      </c>
      <c r="C16" s="156" t="s">
        <v>19</v>
      </c>
      <c r="D16" s="157">
        <v>94</v>
      </c>
      <c r="E16" s="156">
        <v>1</v>
      </c>
      <c r="F16" s="156">
        <v>0</v>
      </c>
      <c r="G16" s="156">
        <v>77</v>
      </c>
      <c r="H16" s="156">
        <v>0</v>
      </c>
      <c r="I16" s="156">
        <v>0</v>
      </c>
      <c r="J16" s="156">
        <f>F16+G16+H16+I16</f>
        <v>77</v>
      </c>
      <c r="K16" s="156"/>
      <c r="L16" s="156">
        <f>+E16+J16+K16</f>
        <v>78</v>
      </c>
    </row>
    <row r="17" spans="1:12" x14ac:dyDescent="0.25">
      <c r="A17" s="156" t="s">
        <v>745</v>
      </c>
      <c r="B17" s="156" t="s">
        <v>694</v>
      </c>
      <c r="C17" s="156" t="s">
        <v>27</v>
      </c>
      <c r="D17" s="157">
        <v>449</v>
      </c>
      <c r="E17" s="156">
        <v>104</v>
      </c>
      <c r="F17" s="156">
        <v>0</v>
      </c>
      <c r="G17" s="156">
        <v>0</v>
      </c>
      <c r="H17" s="156">
        <v>322</v>
      </c>
      <c r="I17" s="156"/>
      <c r="J17" s="156">
        <f>F17+G17+H17+I17</f>
        <v>322</v>
      </c>
      <c r="K17" s="156"/>
      <c r="L17" s="156">
        <f>+E17+J17+K17</f>
        <v>426</v>
      </c>
    </row>
    <row r="18" spans="1:12" x14ac:dyDescent="0.25">
      <c r="A18" s="156" t="s">
        <v>746</v>
      </c>
      <c r="B18" s="156" t="s">
        <v>694</v>
      </c>
      <c r="C18" s="156" t="s">
        <v>29</v>
      </c>
      <c r="D18" s="157">
        <v>15</v>
      </c>
      <c r="E18" s="156">
        <v>1</v>
      </c>
      <c r="F18" s="156">
        <v>0</v>
      </c>
      <c r="G18" s="156">
        <v>0</v>
      </c>
      <c r="H18" s="156"/>
      <c r="I18" s="156"/>
      <c r="J18" s="156">
        <f>F18+G18+H18+I18</f>
        <v>0</v>
      </c>
      <c r="K18" s="156"/>
      <c r="L18" s="156">
        <f>+E18+J18+K18</f>
        <v>1</v>
      </c>
    </row>
    <row r="19" spans="1:12" x14ac:dyDescent="0.25">
      <c r="A19" s="156"/>
      <c r="B19" s="156"/>
      <c r="C19" s="159" t="s">
        <v>747</v>
      </c>
      <c r="D19" s="160">
        <f t="shared" ref="D19:J19" si="3">SUM(D16:D18)</f>
        <v>558</v>
      </c>
      <c r="E19" s="160">
        <f t="shared" si="3"/>
        <v>106</v>
      </c>
      <c r="F19" s="160">
        <f t="shared" si="3"/>
        <v>0</v>
      </c>
      <c r="G19" s="160">
        <f t="shared" si="3"/>
        <v>77</v>
      </c>
      <c r="H19" s="160">
        <f t="shared" si="3"/>
        <v>322</v>
      </c>
      <c r="I19" s="160">
        <f t="shared" si="3"/>
        <v>0</v>
      </c>
      <c r="J19" s="160">
        <f t="shared" si="3"/>
        <v>399</v>
      </c>
      <c r="K19" s="160"/>
      <c r="L19" s="160">
        <f>SUM(L16:L18)</f>
        <v>505</v>
      </c>
    </row>
    <row r="20" spans="1:12" x14ac:dyDescent="0.25">
      <c r="A20" s="156" t="s">
        <v>748</v>
      </c>
      <c r="B20" s="156" t="s">
        <v>699</v>
      </c>
      <c r="C20" s="160" t="s">
        <v>49</v>
      </c>
      <c r="D20" s="156">
        <v>112</v>
      </c>
      <c r="E20" s="156">
        <v>44</v>
      </c>
      <c r="F20" s="156">
        <v>0</v>
      </c>
      <c r="G20" s="156">
        <v>0</v>
      </c>
      <c r="H20" s="156">
        <v>0</v>
      </c>
      <c r="I20" s="156">
        <v>0</v>
      </c>
      <c r="J20" s="156">
        <f>F20+G20+H20+I20</f>
        <v>0</v>
      </c>
      <c r="K20" s="156">
        <v>0</v>
      </c>
      <c r="L20" s="156">
        <f>+E20+J20+K20</f>
        <v>44</v>
      </c>
    </row>
    <row r="21" spans="1:12" x14ac:dyDescent="0.25">
      <c r="A21" s="156" t="s">
        <v>749</v>
      </c>
      <c r="B21" s="156" t="s">
        <v>699</v>
      </c>
      <c r="C21" s="160" t="s">
        <v>27</v>
      </c>
      <c r="D21" s="156">
        <v>619</v>
      </c>
      <c r="E21" s="156">
        <v>42</v>
      </c>
      <c r="F21" s="156"/>
      <c r="G21" s="156">
        <v>0</v>
      </c>
      <c r="H21" s="156">
        <v>397</v>
      </c>
      <c r="I21" s="156"/>
      <c r="J21" s="156">
        <f>F21+G21+H21+I21</f>
        <v>397</v>
      </c>
      <c r="K21" s="156"/>
      <c r="L21" s="156">
        <f>+E21+J21+K21</f>
        <v>439</v>
      </c>
    </row>
    <row r="22" spans="1:12" x14ac:dyDescent="0.25">
      <c r="A22" s="156"/>
      <c r="B22" s="156"/>
      <c r="C22" s="159" t="s">
        <v>750</v>
      </c>
      <c r="D22" s="160">
        <f t="shared" ref="D22:L22" si="4">SUM(D20:D21)</f>
        <v>731</v>
      </c>
      <c r="E22" s="160">
        <f t="shared" si="4"/>
        <v>86</v>
      </c>
      <c r="F22" s="160">
        <f t="shared" si="4"/>
        <v>0</v>
      </c>
      <c r="G22" s="160">
        <f t="shared" si="4"/>
        <v>0</v>
      </c>
      <c r="H22" s="160">
        <f t="shared" si="4"/>
        <v>397</v>
      </c>
      <c r="I22" s="160">
        <f t="shared" si="4"/>
        <v>0</v>
      </c>
      <c r="J22" s="160">
        <f t="shared" si="4"/>
        <v>397</v>
      </c>
      <c r="K22" s="160">
        <f t="shared" si="4"/>
        <v>0</v>
      </c>
      <c r="L22" s="160">
        <f t="shared" si="4"/>
        <v>483</v>
      </c>
    </row>
    <row r="23" spans="1:12" x14ac:dyDescent="0.25">
      <c r="A23" s="156"/>
      <c r="B23" s="156"/>
      <c r="C23" s="159"/>
      <c r="D23" s="160"/>
      <c r="E23" s="160"/>
      <c r="F23" s="160"/>
      <c r="G23" s="160"/>
      <c r="H23" s="160"/>
      <c r="I23" s="160"/>
      <c r="J23" s="160"/>
      <c r="K23" s="160"/>
      <c r="L23" s="160"/>
    </row>
    <row r="24" spans="1:12" x14ac:dyDescent="0.25">
      <c r="A24" s="156" t="s">
        <v>751</v>
      </c>
      <c r="B24" s="156" t="s">
        <v>693</v>
      </c>
      <c r="C24" s="156" t="s">
        <v>19</v>
      </c>
      <c r="D24" s="156">
        <v>68</v>
      </c>
      <c r="E24" s="156">
        <v>1</v>
      </c>
      <c r="F24" s="156">
        <v>0</v>
      </c>
      <c r="G24" s="156">
        <v>2</v>
      </c>
      <c r="H24" s="156">
        <v>0</v>
      </c>
      <c r="I24" s="156">
        <v>0</v>
      </c>
      <c r="J24" s="156">
        <f t="shared" ref="J24:J29" si="5">F24+G24+H24+I24</f>
        <v>2</v>
      </c>
      <c r="K24" s="156"/>
      <c r="L24" s="156">
        <f t="shared" ref="L24:L29" si="6">+E24+J24+K24</f>
        <v>3</v>
      </c>
    </row>
    <row r="25" spans="1:12" x14ac:dyDescent="0.25">
      <c r="A25" s="156" t="s">
        <v>752</v>
      </c>
      <c r="B25" s="156" t="s">
        <v>693</v>
      </c>
      <c r="C25" s="156" t="s">
        <v>36</v>
      </c>
      <c r="D25" s="156">
        <v>74</v>
      </c>
      <c r="E25" s="156">
        <v>0</v>
      </c>
      <c r="F25" s="156">
        <v>2</v>
      </c>
      <c r="G25" s="156">
        <v>0</v>
      </c>
      <c r="H25" s="156">
        <v>72</v>
      </c>
      <c r="I25" s="156"/>
      <c r="J25" s="156">
        <f t="shared" si="5"/>
        <v>74</v>
      </c>
      <c r="K25" s="156"/>
      <c r="L25" s="156">
        <f t="shared" si="6"/>
        <v>74</v>
      </c>
    </row>
    <row r="26" spans="1:12" x14ac:dyDescent="0.25">
      <c r="A26" s="156" t="s">
        <v>753</v>
      </c>
      <c r="B26" s="156" t="s">
        <v>693</v>
      </c>
      <c r="C26" s="156" t="s">
        <v>381</v>
      </c>
      <c r="D26" s="157">
        <v>462</v>
      </c>
      <c r="E26" s="156">
        <v>73</v>
      </c>
      <c r="F26" s="156">
        <v>6</v>
      </c>
      <c r="G26" s="156">
        <v>159</v>
      </c>
      <c r="H26" s="156">
        <v>215</v>
      </c>
      <c r="I26" s="156">
        <v>0</v>
      </c>
      <c r="J26" s="156">
        <f t="shared" si="5"/>
        <v>380</v>
      </c>
      <c r="K26" s="156">
        <v>0</v>
      </c>
      <c r="L26" s="156">
        <f t="shared" si="6"/>
        <v>453</v>
      </c>
    </row>
    <row r="27" spans="1:12" x14ac:dyDescent="0.25">
      <c r="A27" s="156" t="s">
        <v>754</v>
      </c>
      <c r="B27" s="156" t="s">
        <v>693</v>
      </c>
      <c r="C27" s="156" t="s">
        <v>27</v>
      </c>
      <c r="D27" s="156">
        <v>68</v>
      </c>
      <c r="E27" s="156">
        <v>3</v>
      </c>
      <c r="F27" s="156"/>
      <c r="G27" s="156">
        <v>65</v>
      </c>
      <c r="H27" s="156"/>
      <c r="I27" s="156"/>
      <c r="J27" s="156">
        <f t="shared" si="5"/>
        <v>65</v>
      </c>
      <c r="K27" s="156"/>
      <c r="L27" s="156">
        <f t="shared" si="6"/>
        <v>68</v>
      </c>
    </row>
    <row r="28" spans="1:12" x14ac:dyDescent="0.25">
      <c r="A28" s="156" t="s">
        <v>755</v>
      </c>
      <c r="B28" s="156" t="s">
        <v>693</v>
      </c>
      <c r="C28" s="156" t="s">
        <v>29</v>
      </c>
      <c r="D28" s="156">
        <v>73</v>
      </c>
      <c r="E28" s="156">
        <v>34</v>
      </c>
      <c r="F28" s="156">
        <v>0</v>
      </c>
      <c r="G28" s="156">
        <v>39</v>
      </c>
      <c r="H28" s="156">
        <v>0</v>
      </c>
      <c r="I28" s="156">
        <v>0</v>
      </c>
      <c r="J28" s="156">
        <f t="shared" si="5"/>
        <v>39</v>
      </c>
      <c r="K28" s="156">
        <v>0</v>
      </c>
      <c r="L28" s="156">
        <f t="shared" si="6"/>
        <v>73</v>
      </c>
    </row>
    <row r="29" spans="1:12" x14ac:dyDescent="0.25">
      <c r="A29" s="156" t="s">
        <v>756</v>
      </c>
      <c r="B29" s="156" t="s">
        <v>693</v>
      </c>
      <c r="C29" s="156" t="s">
        <v>30</v>
      </c>
      <c r="D29" s="156">
        <v>53</v>
      </c>
      <c r="E29" s="156">
        <v>12</v>
      </c>
      <c r="F29" s="156">
        <v>0</v>
      </c>
      <c r="G29" s="156">
        <v>41</v>
      </c>
      <c r="H29" s="156">
        <v>0</v>
      </c>
      <c r="I29" s="156"/>
      <c r="J29" s="156">
        <f t="shared" si="5"/>
        <v>41</v>
      </c>
      <c r="K29" s="156"/>
      <c r="L29" s="156">
        <f t="shared" si="6"/>
        <v>53</v>
      </c>
    </row>
    <row r="30" spans="1:12" x14ac:dyDescent="0.25">
      <c r="A30" s="156"/>
      <c r="B30" s="156"/>
      <c r="C30" s="159" t="s">
        <v>757</v>
      </c>
      <c r="D30" s="160">
        <f>SUM(D24:D29)</f>
        <v>798</v>
      </c>
      <c r="E30" s="160">
        <f>SUM(E24:E29)</f>
        <v>123</v>
      </c>
      <c r="F30" s="160">
        <v>0</v>
      </c>
      <c r="G30" s="160">
        <f>SUM(G24:G29)</f>
        <v>306</v>
      </c>
      <c r="H30" s="160">
        <f>SUM(H24:H29)</f>
        <v>287</v>
      </c>
      <c r="I30" s="160">
        <f>SUM(I24:I29)</f>
        <v>0</v>
      </c>
      <c r="J30" s="160">
        <f>SUM(J24:J29)</f>
        <v>601</v>
      </c>
      <c r="K30" s="160"/>
      <c r="L30" s="160">
        <f>SUM(L24:L29)</f>
        <v>724</v>
      </c>
    </row>
    <row r="31" spans="1:12" x14ac:dyDescent="0.25">
      <c r="A31" s="156" t="s">
        <v>758</v>
      </c>
      <c r="B31" s="156" t="s">
        <v>435</v>
      </c>
      <c r="C31" s="160" t="s">
        <v>13</v>
      </c>
      <c r="D31" s="156">
        <v>11</v>
      </c>
      <c r="E31" s="156">
        <v>1</v>
      </c>
      <c r="F31" s="156">
        <v>1</v>
      </c>
      <c r="G31" s="156">
        <v>4</v>
      </c>
      <c r="H31" s="156">
        <v>5</v>
      </c>
      <c r="I31" s="156">
        <v>0</v>
      </c>
      <c r="J31" s="156">
        <f t="shared" ref="J31:J89" si="7">F31+G31+H31+I31</f>
        <v>10</v>
      </c>
      <c r="K31" s="156"/>
      <c r="L31" s="156">
        <f t="shared" ref="L31:L89" si="8">+E31+J31+K31</f>
        <v>11</v>
      </c>
    </row>
    <row r="32" spans="1:12" x14ac:dyDescent="0.25">
      <c r="A32" s="156" t="s">
        <v>759</v>
      </c>
      <c r="B32" s="156" t="s">
        <v>435</v>
      </c>
      <c r="C32" s="160" t="s">
        <v>40</v>
      </c>
      <c r="D32" s="156">
        <v>9</v>
      </c>
      <c r="E32" s="156">
        <v>0</v>
      </c>
      <c r="F32" s="156">
        <v>0</v>
      </c>
      <c r="G32" s="156">
        <v>9</v>
      </c>
      <c r="H32" s="156">
        <v>0</v>
      </c>
      <c r="I32" s="156">
        <v>0</v>
      </c>
      <c r="J32" s="156">
        <v>9</v>
      </c>
      <c r="K32" s="156"/>
      <c r="L32" s="156">
        <f t="shared" si="8"/>
        <v>9</v>
      </c>
    </row>
    <row r="33" spans="1:12" x14ac:dyDescent="0.25">
      <c r="A33" s="156" t="s">
        <v>760</v>
      </c>
      <c r="B33" s="156" t="s">
        <v>435</v>
      </c>
      <c r="C33" s="160" t="s">
        <v>18</v>
      </c>
      <c r="D33" s="156">
        <v>4</v>
      </c>
      <c r="E33" s="156">
        <v>4</v>
      </c>
      <c r="F33" s="156">
        <v>0</v>
      </c>
      <c r="G33" s="156">
        <v>0</v>
      </c>
      <c r="H33" s="156">
        <v>0</v>
      </c>
      <c r="I33" s="156">
        <v>0</v>
      </c>
      <c r="J33" s="156">
        <v>0</v>
      </c>
      <c r="K33" s="156"/>
      <c r="L33" s="156">
        <f t="shared" si="8"/>
        <v>4</v>
      </c>
    </row>
    <row r="34" spans="1:12" x14ac:dyDescent="0.25">
      <c r="A34" s="156" t="s">
        <v>761</v>
      </c>
      <c r="B34" s="156" t="s">
        <v>435</v>
      </c>
      <c r="C34" s="160" t="s">
        <v>36</v>
      </c>
      <c r="D34" s="156">
        <v>17</v>
      </c>
      <c r="E34" s="156">
        <v>0</v>
      </c>
      <c r="F34" s="156">
        <v>1</v>
      </c>
      <c r="G34" s="156">
        <v>0</v>
      </c>
      <c r="H34" s="156">
        <v>0</v>
      </c>
      <c r="I34" s="156">
        <v>2</v>
      </c>
      <c r="J34" s="156">
        <v>3</v>
      </c>
      <c r="K34" s="156">
        <v>0</v>
      </c>
      <c r="L34" s="156">
        <f t="shared" si="8"/>
        <v>3</v>
      </c>
    </row>
    <row r="35" spans="1:12" x14ac:dyDescent="0.25">
      <c r="A35" s="156" t="s">
        <v>762</v>
      </c>
      <c r="B35" s="156" t="s">
        <v>435</v>
      </c>
      <c r="C35" s="160" t="s">
        <v>381</v>
      </c>
      <c r="D35" s="156">
        <v>38</v>
      </c>
      <c r="E35" s="156">
        <v>6</v>
      </c>
      <c r="F35" s="156">
        <v>0</v>
      </c>
      <c r="G35" s="156">
        <v>12</v>
      </c>
      <c r="H35" s="156">
        <v>20</v>
      </c>
      <c r="I35" s="156">
        <v>0</v>
      </c>
      <c r="J35" s="156">
        <f t="shared" si="7"/>
        <v>32</v>
      </c>
      <c r="K35" s="156">
        <v>0</v>
      </c>
      <c r="L35" s="156">
        <f t="shared" si="8"/>
        <v>38</v>
      </c>
    </row>
    <row r="36" spans="1:12" x14ac:dyDescent="0.25">
      <c r="A36" s="156" t="s">
        <v>763</v>
      </c>
      <c r="B36" s="156" t="s">
        <v>435</v>
      </c>
      <c r="C36" s="160" t="s">
        <v>25</v>
      </c>
      <c r="D36" s="156">
        <v>51</v>
      </c>
      <c r="E36" s="156">
        <v>1</v>
      </c>
      <c r="F36" s="156">
        <v>0</v>
      </c>
      <c r="G36" s="156">
        <v>0</v>
      </c>
      <c r="H36" s="156">
        <v>0</v>
      </c>
      <c r="I36" s="156">
        <v>0</v>
      </c>
      <c r="J36" s="156">
        <f t="shared" si="7"/>
        <v>0</v>
      </c>
      <c r="K36" s="156">
        <v>0</v>
      </c>
      <c r="L36" s="156">
        <f t="shared" si="8"/>
        <v>1</v>
      </c>
    </row>
    <row r="37" spans="1:12" x14ac:dyDescent="0.25">
      <c r="A37" s="156" t="s">
        <v>764</v>
      </c>
      <c r="B37" s="156" t="s">
        <v>435</v>
      </c>
      <c r="C37" s="160" t="s">
        <v>27</v>
      </c>
      <c r="D37" s="156">
        <v>49</v>
      </c>
      <c r="E37" s="156">
        <v>0</v>
      </c>
      <c r="F37" s="156">
        <v>0</v>
      </c>
      <c r="G37" s="156">
        <v>49</v>
      </c>
      <c r="H37" s="156">
        <v>0</v>
      </c>
      <c r="I37" s="156">
        <v>0</v>
      </c>
      <c r="J37" s="156">
        <f t="shared" si="7"/>
        <v>49</v>
      </c>
      <c r="K37" s="156">
        <v>0</v>
      </c>
      <c r="L37" s="156">
        <f t="shared" si="8"/>
        <v>49</v>
      </c>
    </row>
    <row r="38" spans="1:12" x14ac:dyDescent="0.25">
      <c r="A38" s="156" t="s">
        <v>765</v>
      </c>
      <c r="B38" s="156" t="s">
        <v>435</v>
      </c>
      <c r="C38" s="160" t="s">
        <v>29</v>
      </c>
      <c r="D38" s="156">
        <v>13</v>
      </c>
      <c r="E38" s="156">
        <v>13</v>
      </c>
      <c r="F38" s="156">
        <v>0</v>
      </c>
      <c r="G38" s="156">
        <v>0</v>
      </c>
      <c r="H38" s="156">
        <v>0</v>
      </c>
      <c r="I38" s="156">
        <v>0</v>
      </c>
      <c r="J38" s="156">
        <f t="shared" si="7"/>
        <v>0</v>
      </c>
      <c r="K38" s="156">
        <v>0</v>
      </c>
      <c r="L38" s="156">
        <f t="shared" si="8"/>
        <v>13</v>
      </c>
    </row>
    <row r="39" spans="1:12" x14ac:dyDescent="0.25">
      <c r="A39" s="156"/>
      <c r="B39" s="156"/>
      <c r="C39" s="159" t="s">
        <v>766</v>
      </c>
      <c r="D39" s="160">
        <f t="shared" ref="D39:I39" si="9">SUM(D31:D38)</f>
        <v>192</v>
      </c>
      <c r="E39" s="160">
        <f t="shared" si="9"/>
        <v>25</v>
      </c>
      <c r="F39" s="160">
        <f t="shared" si="9"/>
        <v>2</v>
      </c>
      <c r="G39" s="160">
        <f t="shared" si="9"/>
        <v>74</v>
      </c>
      <c r="H39" s="160">
        <f t="shared" si="9"/>
        <v>25</v>
      </c>
      <c r="I39" s="160">
        <f t="shared" si="9"/>
        <v>2</v>
      </c>
      <c r="J39" s="160">
        <f t="shared" si="7"/>
        <v>103</v>
      </c>
      <c r="K39" s="160"/>
      <c r="L39" s="160">
        <f t="shared" si="8"/>
        <v>128</v>
      </c>
    </row>
    <row r="40" spans="1:12" x14ac:dyDescent="0.25">
      <c r="A40" s="156" t="s">
        <v>767</v>
      </c>
      <c r="B40" s="161" t="s">
        <v>430</v>
      </c>
      <c r="C40" s="162" t="s">
        <v>40</v>
      </c>
      <c r="D40" s="156">
        <v>9</v>
      </c>
      <c r="E40" s="156">
        <v>0</v>
      </c>
      <c r="F40" s="156">
        <v>0</v>
      </c>
      <c r="G40" s="156">
        <v>9</v>
      </c>
      <c r="H40" s="156">
        <v>0</v>
      </c>
      <c r="I40" s="156">
        <v>0</v>
      </c>
      <c r="J40" s="156">
        <f t="shared" si="7"/>
        <v>9</v>
      </c>
      <c r="K40" s="156">
        <v>0</v>
      </c>
      <c r="L40" s="156">
        <f t="shared" si="8"/>
        <v>9</v>
      </c>
    </row>
    <row r="41" spans="1:12" x14ac:dyDescent="0.25">
      <c r="A41" s="156" t="s">
        <v>768</v>
      </c>
      <c r="B41" s="161" t="s">
        <v>430</v>
      </c>
      <c r="C41" s="162" t="s">
        <v>15</v>
      </c>
      <c r="D41" s="156">
        <v>8</v>
      </c>
      <c r="E41" s="156">
        <v>8</v>
      </c>
      <c r="F41" s="156">
        <v>0</v>
      </c>
      <c r="G41" s="156">
        <v>0</v>
      </c>
      <c r="H41" s="156">
        <v>0</v>
      </c>
      <c r="I41" s="156">
        <v>0</v>
      </c>
      <c r="J41" s="156">
        <f t="shared" si="7"/>
        <v>0</v>
      </c>
      <c r="K41" s="156">
        <v>0</v>
      </c>
      <c r="L41" s="156">
        <f t="shared" si="8"/>
        <v>8</v>
      </c>
    </row>
    <row r="42" spans="1:12" x14ac:dyDescent="0.25">
      <c r="A42" s="156" t="s">
        <v>769</v>
      </c>
      <c r="B42" s="161" t="s">
        <v>430</v>
      </c>
      <c r="C42" s="162" t="s">
        <v>18</v>
      </c>
      <c r="D42" s="156">
        <v>23</v>
      </c>
      <c r="E42" s="156">
        <v>9</v>
      </c>
      <c r="F42" s="156">
        <v>0</v>
      </c>
      <c r="G42" s="156">
        <v>0</v>
      </c>
      <c r="H42" s="156">
        <v>14</v>
      </c>
      <c r="I42" s="156">
        <v>0</v>
      </c>
      <c r="J42" s="156">
        <f t="shared" si="7"/>
        <v>14</v>
      </c>
      <c r="K42" s="156">
        <v>0</v>
      </c>
      <c r="L42" s="156">
        <f t="shared" si="8"/>
        <v>23</v>
      </c>
    </row>
    <row r="43" spans="1:12" x14ac:dyDescent="0.25">
      <c r="A43" s="156" t="s">
        <v>770</v>
      </c>
      <c r="B43" s="161" t="s">
        <v>430</v>
      </c>
      <c r="C43" s="162" t="s">
        <v>36</v>
      </c>
      <c r="D43" s="156">
        <v>18</v>
      </c>
      <c r="E43" s="156">
        <v>0</v>
      </c>
      <c r="F43" s="156">
        <v>1</v>
      </c>
      <c r="G43" s="156">
        <v>0</v>
      </c>
      <c r="H43" s="156">
        <v>0</v>
      </c>
      <c r="I43" s="156">
        <v>17</v>
      </c>
      <c r="J43" s="156">
        <f t="shared" si="7"/>
        <v>18</v>
      </c>
      <c r="K43" s="156">
        <v>0</v>
      </c>
      <c r="L43" s="156">
        <f t="shared" si="8"/>
        <v>18</v>
      </c>
    </row>
    <row r="44" spans="1:12" x14ac:dyDescent="0.25">
      <c r="A44" s="156" t="s">
        <v>771</v>
      </c>
      <c r="B44" s="161" t="s">
        <v>430</v>
      </c>
      <c r="C44" s="162" t="s">
        <v>38</v>
      </c>
      <c r="D44" s="156">
        <v>12</v>
      </c>
      <c r="E44" s="156">
        <v>12</v>
      </c>
      <c r="F44" s="156">
        <v>0</v>
      </c>
      <c r="G44" s="156">
        <v>0</v>
      </c>
      <c r="H44" s="156">
        <v>0</v>
      </c>
      <c r="I44" s="156">
        <v>0</v>
      </c>
      <c r="J44" s="156">
        <f t="shared" si="7"/>
        <v>0</v>
      </c>
      <c r="K44" s="156">
        <v>0</v>
      </c>
      <c r="L44" s="156">
        <f t="shared" si="8"/>
        <v>12</v>
      </c>
    </row>
    <row r="45" spans="1:12" x14ac:dyDescent="0.25">
      <c r="A45" s="156" t="s">
        <v>772</v>
      </c>
      <c r="B45" s="161" t="s">
        <v>430</v>
      </c>
      <c r="C45" s="162" t="s">
        <v>23</v>
      </c>
      <c r="D45" s="156">
        <v>10</v>
      </c>
      <c r="E45" s="156">
        <v>0</v>
      </c>
      <c r="F45" s="156">
        <v>0</v>
      </c>
      <c r="G45" s="156">
        <v>0</v>
      </c>
      <c r="H45" s="156">
        <v>10</v>
      </c>
      <c r="I45" s="156">
        <v>0</v>
      </c>
      <c r="J45" s="156">
        <f t="shared" si="7"/>
        <v>10</v>
      </c>
      <c r="K45" s="156">
        <v>0</v>
      </c>
      <c r="L45" s="156">
        <f t="shared" si="8"/>
        <v>10</v>
      </c>
    </row>
    <row r="46" spans="1:12" x14ac:dyDescent="0.25">
      <c r="A46" s="156" t="s">
        <v>773</v>
      </c>
      <c r="B46" s="161" t="s">
        <v>430</v>
      </c>
      <c r="C46" s="162" t="s">
        <v>49</v>
      </c>
      <c r="D46" s="156">
        <v>22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f t="shared" si="7"/>
        <v>0</v>
      </c>
      <c r="K46" s="156">
        <v>0</v>
      </c>
      <c r="L46" s="156">
        <f t="shared" si="8"/>
        <v>0</v>
      </c>
    </row>
    <row r="47" spans="1:12" x14ac:dyDescent="0.25">
      <c r="A47" s="156" t="s">
        <v>774</v>
      </c>
      <c r="B47" s="161" t="s">
        <v>430</v>
      </c>
      <c r="C47" s="162" t="s">
        <v>381</v>
      </c>
      <c r="D47" s="156">
        <v>95</v>
      </c>
      <c r="E47" s="156">
        <v>8</v>
      </c>
      <c r="F47" s="156">
        <v>1</v>
      </c>
      <c r="G47" s="156">
        <v>28</v>
      </c>
      <c r="H47" s="156">
        <v>45</v>
      </c>
      <c r="I47" s="156">
        <v>0</v>
      </c>
      <c r="J47" s="156">
        <f t="shared" si="7"/>
        <v>74</v>
      </c>
      <c r="K47" s="156">
        <v>0</v>
      </c>
      <c r="L47" s="156">
        <f t="shared" si="8"/>
        <v>82</v>
      </c>
    </row>
    <row r="48" spans="1:12" x14ac:dyDescent="0.25">
      <c r="A48" s="156" t="s">
        <v>775</v>
      </c>
      <c r="B48" s="161" t="s">
        <v>430</v>
      </c>
      <c r="C48" s="162" t="s">
        <v>25</v>
      </c>
      <c r="D48" s="156">
        <v>3</v>
      </c>
      <c r="E48" s="156">
        <v>1</v>
      </c>
      <c r="F48" s="156">
        <v>0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f t="shared" si="8"/>
        <v>1</v>
      </c>
    </row>
    <row r="49" spans="1:12" x14ac:dyDescent="0.25">
      <c r="A49" s="156" t="s">
        <v>776</v>
      </c>
      <c r="B49" s="161" t="s">
        <v>430</v>
      </c>
      <c r="C49" s="162" t="s">
        <v>27</v>
      </c>
      <c r="D49" s="156">
        <v>88</v>
      </c>
      <c r="E49" s="156">
        <v>12</v>
      </c>
      <c r="F49" s="156">
        <v>0</v>
      </c>
      <c r="G49" s="156">
        <v>0</v>
      </c>
      <c r="H49" s="156">
        <v>76</v>
      </c>
      <c r="I49" s="156">
        <v>0</v>
      </c>
      <c r="J49" s="156">
        <f t="shared" si="7"/>
        <v>76</v>
      </c>
      <c r="K49" s="156">
        <v>0</v>
      </c>
      <c r="L49" s="156">
        <f t="shared" si="8"/>
        <v>88</v>
      </c>
    </row>
    <row r="50" spans="1:12" x14ac:dyDescent="0.25">
      <c r="A50" s="156" t="s">
        <v>777</v>
      </c>
      <c r="B50" s="161" t="s">
        <v>430</v>
      </c>
      <c r="C50" s="162" t="s">
        <v>29</v>
      </c>
      <c r="D50" s="156">
        <v>9</v>
      </c>
      <c r="E50" s="156">
        <v>5</v>
      </c>
      <c r="F50" s="156">
        <v>0</v>
      </c>
      <c r="G50" s="156">
        <v>4</v>
      </c>
      <c r="H50" s="156">
        <v>0</v>
      </c>
      <c r="I50" s="156">
        <v>0</v>
      </c>
      <c r="J50" s="156">
        <f t="shared" si="7"/>
        <v>4</v>
      </c>
      <c r="K50" s="156">
        <v>0</v>
      </c>
      <c r="L50" s="156">
        <f t="shared" si="8"/>
        <v>9</v>
      </c>
    </row>
    <row r="51" spans="1:12" x14ac:dyDescent="0.25">
      <c r="A51" s="156" t="s">
        <v>778</v>
      </c>
      <c r="B51" s="161" t="s">
        <v>430</v>
      </c>
      <c r="C51" s="162" t="s">
        <v>30</v>
      </c>
      <c r="D51" s="156">
        <v>9</v>
      </c>
      <c r="E51" s="156">
        <v>4</v>
      </c>
      <c r="F51" s="156">
        <v>0</v>
      </c>
      <c r="G51" s="156">
        <v>5</v>
      </c>
      <c r="H51" s="156">
        <v>0</v>
      </c>
      <c r="I51" s="156">
        <v>0</v>
      </c>
      <c r="J51" s="156">
        <f t="shared" si="7"/>
        <v>5</v>
      </c>
      <c r="K51" s="156">
        <v>0</v>
      </c>
      <c r="L51" s="156">
        <f t="shared" si="8"/>
        <v>9</v>
      </c>
    </row>
    <row r="52" spans="1:12" x14ac:dyDescent="0.25">
      <c r="A52" s="156"/>
      <c r="B52" s="156"/>
      <c r="C52" s="159" t="s">
        <v>779</v>
      </c>
      <c r="D52" s="160">
        <f t="shared" ref="D52:I52" si="10">SUM(D40:D51)</f>
        <v>306</v>
      </c>
      <c r="E52" s="160">
        <f t="shared" si="10"/>
        <v>59</v>
      </c>
      <c r="F52" s="160">
        <f t="shared" si="10"/>
        <v>2</v>
      </c>
      <c r="G52" s="160">
        <f t="shared" si="10"/>
        <v>46</v>
      </c>
      <c r="H52" s="160">
        <f t="shared" si="10"/>
        <v>145</v>
      </c>
      <c r="I52" s="160">
        <f t="shared" si="10"/>
        <v>17</v>
      </c>
      <c r="J52" s="160">
        <f t="shared" si="7"/>
        <v>210</v>
      </c>
      <c r="K52" s="160"/>
      <c r="L52" s="160">
        <f t="shared" si="8"/>
        <v>269</v>
      </c>
    </row>
    <row r="53" spans="1:12" x14ac:dyDescent="0.25">
      <c r="A53" s="156" t="s">
        <v>780</v>
      </c>
      <c r="B53" s="156" t="s">
        <v>696</v>
      </c>
      <c r="C53" s="160" t="s">
        <v>15</v>
      </c>
      <c r="D53" s="156">
        <v>19</v>
      </c>
      <c r="E53" s="156">
        <v>6</v>
      </c>
      <c r="F53" s="156">
        <v>0</v>
      </c>
      <c r="G53" s="156">
        <v>13</v>
      </c>
      <c r="H53" s="156">
        <v>0</v>
      </c>
      <c r="I53" s="156">
        <v>0</v>
      </c>
      <c r="J53" s="156">
        <f t="shared" si="7"/>
        <v>13</v>
      </c>
      <c r="K53" s="156">
        <v>0</v>
      </c>
      <c r="L53" s="156">
        <f t="shared" si="8"/>
        <v>19</v>
      </c>
    </row>
    <row r="54" spans="1:12" x14ac:dyDescent="0.25">
      <c r="A54" s="156" t="s">
        <v>781</v>
      </c>
      <c r="B54" s="156" t="s">
        <v>696</v>
      </c>
      <c r="C54" s="160" t="s">
        <v>19</v>
      </c>
      <c r="D54" s="156">
        <v>16</v>
      </c>
      <c r="E54" s="156">
        <v>4</v>
      </c>
      <c r="F54" s="156">
        <v>0</v>
      </c>
      <c r="G54" s="156">
        <v>5</v>
      </c>
      <c r="H54" s="156">
        <v>0</v>
      </c>
      <c r="I54" s="156">
        <v>0</v>
      </c>
      <c r="J54" s="156">
        <f t="shared" si="7"/>
        <v>5</v>
      </c>
      <c r="K54" s="156">
        <v>0</v>
      </c>
      <c r="L54" s="156">
        <f t="shared" si="8"/>
        <v>9</v>
      </c>
    </row>
    <row r="55" spans="1:12" x14ac:dyDescent="0.25">
      <c r="A55" s="156" t="s">
        <v>782</v>
      </c>
      <c r="B55" s="156" t="s">
        <v>696</v>
      </c>
      <c r="C55" s="160" t="s">
        <v>36</v>
      </c>
      <c r="D55" s="156">
        <v>21</v>
      </c>
      <c r="E55" s="156">
        <v>2</v>
      </c>
      <c r="F55" s="156">
        <v>0</v>
      </c>
      <c r="G55" s="156">
        <v>0</v>
      </c>
      <c r="H55" s="156">
        <v>17</v>
      </c>
      <c r="I55" s="156">
        <v>0</v>
      </c>
      <c r="J55" s="156">
        <f t="shared" si="7"/>
        <v>17</v>
      </c>
      <c r="K55" s="156">
        <v>0</v>
      </c>
      <c r="L55" s="156">
        <f t="shared" si="8"/>
        <v>19</v>
      </c>
    </row>
    <row r="56" spans="1:12" x14ac:dyDescent="0.25">
      <c r="A56" s="156" t="s">
        <v>783</v>
      </c>
      <c r="B56" s="156" t="s">
        <v>696</v>
      </c>
      <c r="C56" s="160" t="s">
        <v>49</v>
      </c>
      <c r="D56" s="156">
        <v>48</v>
      </c>
      <c r="E56" s="156">
        <v>10</v>
      </c>
      <c r="F56" s="156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f t="shared" si="8"/>
        <v>10</v>
      </c>
    </row>
    <row r="57" spans="1:12" x14ac:dyDescent="0.25">
      <c r="A57" s="156" t="s">
        <v>784</v>
      </c>
      <c r="B57" s="156" t="s">
        <v>696</v>
      </c>
      <c r="C57" s="160" t="s">
        <v>381</v>
      </c>
      <c r="D57" s="156">
        <v>389</v>
      </c>
      <c r="E57" s="156">
        <v>64</v>
      </c>
      <c r="F57" s="156">
        <v>3</v>
      </c>
      <c r="G57" s="156">
        <v>125</v>
      </c>
      <c r="H57" s="156">
        <v>181</v>
      </c>
      <c r="I57" s="156">
        <v>0</v>
      </c>
      <c r="J57" s="156">
        <f t="shared" si="7"/>
        <v>309</v>
      </c>
      <c r="K57" s="156">
        <v>0</v>
      </c>
      <c r="L57" s="156">
        <f t="shared" si="8"/>
        <v>373</v>
      </c>
    </row>
    <row r="58" spans="1:12" x14ac:dyDescent="0.25">
      <c r="A58" s="156" t="s">
        <v>785</v>
      </c>
      <c r="B58" s="156" t="s">
        <v>696</v>
      </c>
      <c r="C58" s="160" t="s">
        <v>25</v>
      </c>
      <c r="D58" s="156">
        <v>28</v>
      </c>
      <c r="E58" s="156">
        <v>3</v>
      </c>
      <c r="F58" s="156">
        <v>0</v>
      </c>
      <c r="G58" s="156">
        <v>0</v>
      </c>
      <c r="H58" s="156">
        <v>0</v>
      </c>
      <c r="I58" s="156">
        <v>0</v>
      </c>
      <c r="J58" s="156">
        <v>0</v>
      </c>
      <c r="K58" s="156">
        <v>0</v>
      </c>
      <c r="L58" s="156">
        <f t="shared" si="8"/>
        <v>3</v>
      </c>
    </row>
    <row r="59" spans="1:12" x14ac:dyDescent="0.25">
      <c r="A59" s="156" t="s">
        <v>786</v>
      </c>
      <c r="B59" s="156" t="s">
        <v>696</v>
      </c>
      <c r="C59" s="160" t="s">
        <v>27</v>
      </c>
      <c r="D59" s="156">
        <v>222</v>
      </c>
      <c r="E59" s="156">
        <v>158</v>
      </c>
      <c r="F59" s="156">
        <v>0</v>
      </c>
      <c r="G59" s="156">
        <v>64</v>
      </c>
      <c r="H59" s="156">
        <v>0</v>
      </c>
      <c r="I59" s="156">
        <v>0</v>
      </c>
      <c r="J59" s="156">
        <v>64</v>
      </c>
      <c r="K59" s="156">
        <v>0</v>
      </c>
      <c r="L59" s="156">
        <f t="shared" si="8"/>
        <v>222</v>
      </c>
    </row>
    <row r="60" spans="1:12" x14ac:dyDescent="0.25">
      <c r="A60" s="156" t="s">
        <v>787</v>
      </c>
      <c r="B60" s="156" t="s">
        <v>696</v>
      </c>
      <c r="C60" s="160" t="s">
        <v>28</v>
      </c>
      <c r="D60" s="163">
        <v>6</v>
      </c>
      <c r="E60" s="164">
        <v>4</v>
      </c>
      <c r="F60" s="164">
        <v>0</v>
      </c>
      <c r="G60" s="164">
        <v>0</v>
      </c>
      <c r="H60" s="164">
        <v>0</v>
      </c>
      <c r="I60" s="164">
        <v>0</v>
      </c>
      <c r="J60" s="165">
        <v>2</v>
      </c>
      <c r="K60" s="164">
        <v>0</v>
      </c>
      <c r="L60" s="166">
        <v>6</v>
      </c>
    </row>
    <row r="61" spans="1:12" x14ac:dyDescent="0.25">
      <c r="A61" s="156" t="s">
        <v>788</v>
      </c>
      <c r="B61" s="156" t="s">
        <v>696</v>
      </c>
      <c r="C61" s="160" t="s">
        <v>29</v>
      </c>
      <c r="D61" s="156">
        <v>12</v>
      </c>
      <c r="E61" s="156">
        <v>12</v>
      </c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f t="shared" si="8"/>
        <v>12</v>
      </c>
    </row>
    <row r="62" spans="1:12" x14ac:dyDescent="0.25">
      <c r="A62" s="156" t="s">
        <v>789</v>
      </c>
      <c r="B62" s="156" t="s">
        <v>696</v>
      </c>
      <c r="C62" s="160" t="s">
        <v>30</v>
      </c>
      <c r="D62" s="156">
        <v>149</v>
      </c>
      <c r="E62" s="156">
        <v>10</v>
      </c>
      <c r="F62" s="156">
        <v>0</v>
      </c>
      <c r="G62" s="156">
        <v>121</v>
      </c>
      <c r="H62" s="156">
        <v>0</v>
      </c>
      <c r="I62" s="156">
        <v>0</v>
      </c>
      <c r="J62" s="156">
        <f t="shared" si="7"/>
        <v>121</v>
      </c>
      <c r="K62" s="156">
        <v>0</v>
      </c>
      <c r="L62" s="156">
        <f t="shared" si="8"/>
        <v>131</v>
      </c>
    </row>
    <row r="63" spans="1:12" x14ac:dyDescent="0.25">
      <c r="A63" s="156" t="s">
        <v>790</v>
      </c>
      <c r="B63" s="156" t="s">
        <v>696</v>
      </c>
      <c r="C63" s="160" t="s">
        <v>31</v>
      </c>
      <c r="D63" s="156">
        <v>8</v>
      </c>
      <c r="E63" s="156">
        <v>8</v>
      </c>
      <c r="F63" s="156">
        <v>0</v>
      </c>
      <c r="G63" s="156">
        <v>0</v>
      </c>
      <c r="H63" s="156">
        <v>0</v>
      </c>
      <c r="I63" s="156">
        <v>0</v>
      </c>
      <c r="J63" s="156">
        <f t="shared" si="7"/>
        <v>0</v>
      </c>
      <c r="K63" s="156">
        <v>0</v>
      </c>
      <c r="L63" s="156">
        <f t="shared" si="8"/>
        <v>8</v>
      </c>
    </row>
    <row r="64" spans="1:12" x14ac:dyDescent="0.25">
      <c r="A64" s="156" t="s">
        <v>791</v>
      </c>
      <c r="B64" s="156" t="s">
        <v>696</v>
      </c>
      <c r="C64" s="160" t="s">
        <v>792</v>
      </c>
      <c r="D64" s="156">
        <v>5</v>
      </c>
      <c r="E64" s="156">
        <v>4</v>
      </c>
      <c r="F64" s="156">
        <v>0</v>
      </c>
      <c r="G64" s="156">
        <v>0</v>
      </c>
      <c r="H64" s="156">
        <v>1</v>
      </c>
      <c r="I64" s="156">
        <v>0</v>
      </c>
      <c r="J64" s="156">
        <f t="shared" si="7"/>
        <v>1</v>
      </c>
      <c r="K64" s="156">
        <v>0</v>
      </c>
      <c r="L64" s="156">
        <f t="shared" si="8"/>
        <v>5</v>
      </c>
    </row>
    <row r="65" spans="1:12" x14ac:dyDescent="0.25">
      <c r="A65" s="156"/>
      <c r="B65" s="156"/>
      <c r="C65" s="159" t="s">
        <v>793</v>
      </c>
      <c r="D65" s="160">
        <f>SUM(D53:D64)</f>
        <v>923</v>
      </c>
      <c r="E65" s="160">
        <f>SUM(E53:E64)</f>
        <v>285</v>
      </c>
      <c r="F65" s="160"/>
      <c r="G65" s="160">
        <f>SUM(G53:G64)</f>
        <v>328</v>
      </c>
      <c r="H65" s="160">
        <f>SUM(H53:H64)</f>
        <v>199</v>
      </c>
      <c r="I65" s="160"/>
      <c r="J65" s="160">
        <f t="shared" si="7"/>
        <v>527</v>
      </c>
      <c r="K65" s="160"/>
      <c r="L65" s="160">
        <f t="shared" si="8"/>
        <v>812</v>
      </c>
    </row>
    <row r="66" spans="1:12" x14ac:dyDescent="0.25">
      <c r="A66" s="156" t="s">
        <v>794</v>
      </c>
      <c r="B66" s="156" t="s">
        <v>528</v>
      </c>
      <c r="C66" s="156" t="s">
        <v>18</v>
      </c>
      <c r="D66" s="156">
        <v>21</v>
      </c>
      <c r="E66" s="156">
        <v>2</v>
      </c>
      <c r="F66" s="156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f t="shared" si="8"/>
        <v>2</v>
      </c>
    </row>
    <row r="67" spans="1:12" x14ac:dyDescent="0.25">
      <c r="A67" s="156" t="s">
        <v>795</v>
      </c>
      <c r="B67" s="156" t="s">
        <v>528</v>
      </c>
      <c r="C67" s="156" t="s">
        <v>19</v>
      </c>
      <c r="D67" s="156">
        <v>11</v>
      </c>
      <c r="E67" s="156">
        <v>1</v>
      </c>
      <c r="F67" s="156">
        <v>0</v>
      </c>
      <c r="G67" s="156">
        <v>2</v>
      </c>
      <c r="H67" s="156">
        <v>0</v>
      </c>
      <c r="I67" s="156">
        <v>0</v>
      </c>
      <c r="J67" s="156">
        <f t="shared" si="7"/>
        <v>2</v>
      </c>
      <c r="K67" s="156">
        <v>0</v>
      </c>
      <c r="L67" s="156">
        <f t="shared" si="8"/>
        <v>3</v>
      </c>
    </row>
    <row r="68" spans="1:12" x14ac:dyDescent="0.25">
      <c r="A68" s="156" t="s">
        <v>796</v>
      </c>
      <c r="B68" s="156" t="s">
        <v>528</v>
      </c>
      <c r="C68" s="156" t="s">
        <v>797</v>
      </c>
      <c r="D68" s="156">
        <v>11</v>
      </c>
      <c r="E68" s="156">
        <v>0</v>
      </c>
      <c r="F68" s="156">
        <v>0</v>
      </c>
      <c r="G68" s="156">
        <v>11</v>
      </c>
      <c r="H68" s="156">
        <v>0</v>
      </c>
      <c r="I68" s="156">
        <v>0</v>
      </c>
      <c r="J68" s="156">
        <v>11</v>
      </c>
      <c r="K68" s="156">
        <v>0</v>
      </c>
      <c r="L68" s="156">
        <f t="shared" si="8"/>
        <v>11</v>
      </c>
    </row>
    <row r="69" spans="1:12" x14ac:dyDescent="0.25">
      <c r="A69" s="156" t="s">
        <v>798</v>
      </c>
      <c r="B69" s="156" t="s">
        <v>528</v>
      </c>
      <c r="C69" s="156" t="s">
        <v>36</v>
      </c>
      <c r="D69" s="156">
        <v>74</v>
      </c>
      <c r="E69" s="156">
        <v>0</v>
      </c>
      <c r="F69" s="156">
        <v>2</v>
      </c>
      <c r="G69" s="156">
        <v>0</v>
      </c>
      <c r="H69" s="156">
        <v>0</v>
      </c>
      <c r="I69" s="156">
        <v>14</v>
      </c>
      <c r="J69" s="156">
        <f t="shared" si="7"/>
        <v>16</v>
      </c>
      <c r="K69" s="156">
        <v>0</v>
      </c>
      <c r="L69" s="156">
        <f t="shared" si="8"/>
        <v>16</v>
      </c>
    </row>
    <row r="70" spans="1:12" x14ac:dyDescent="0.25">
      <c r="A70" s="156" t="s">
        <v>799</v>
      </c>
      <c r="B70" s="156" t="s">
        <v>528</v>
      </c>
      <c r="C70" s="156" t="s">
        <v>38</v>
      </c>
      <c r="D70" s="156">
        <v>22</v>
      </c>
      <c r="E70" s="156">
        <v>0</v>
      </c>
      <c r="F70" s="156">
        <v>0</v>
      </c>
      <c r="G70" s="156">
        <v>22</v>
      </c>
      <c r="H70" s="156">
        <v>0</v>
      </c>
      <c r="I70" s="156">
        <v>0</v>
      </c>
      <c r="J70" s="156">
        <f t="shared" si="7"/>
        <v>22</v>
      </c>
      <c r="K70" s="156">
        <v>0</v>
      </c>
      <c r="L70" s="156">
        <f t="shared" si="8"/>
        <v>22</v>
      </c>
    </row>
    <row r="71" spans="1:12" x14ac:dyDescent="0.25">
      <c r="A71" s="156" t="s">
        <v>800</v>
      </c>
      <c r="B71" s="156" t="s">
        <v>528</v>
      </c>
      <c r="C71" s="156" t="s">
        <v>801</v>
      </c>
      <c r="D71" s="156">
        <v>10</v>
      </c>
      <c r="E71" s="156">
        <v>1</v>
      </c>
      <c r="F71" s="156">
        <v>1</v>
      </c>
      <c r="G71" s="156">
        <v>3</v>
      </c>
      <c r="H71" s="156">
        <v>0</v>
      </c>
      <c r="I71" s="156">
        <v>0</v>
      </c>
      <c r="J71" s="156">
        <f t="shared" si="7"/>
        <v>4</v>
      </c>
      <c r="K71" s="156">
        <v>0</v>
      </c>
      <c r="L71" s="156">
        <f t="shared" si="8"/>
        <v>5</v>
      </c>
    </row>
    <row r="72" spans="1:12" x14ac:dyDescent="0.25">
      <c r="A72" s="156" t="s">
        <v>802</v>
      </c>
      <c r="B72" s="156" t="s">
        <v>528</v>
      </c>
      <c r="C72" s="156" t="s">
        <v>49</v>
      </c>
      <c r="D72" s="156">
        <v>47</v>
      </c>
      <c r="E72" s="156">
        <v>9</v>
      </c>
      <c r="F72" s="156">
        <v>0</v>
      </c>
      <c r="G72" s="156">
        <v>0</v>
      </c>
      <c r="H72" s="156">
        <v>0</v>
      </c>
      <c r="I72" s="156">
        <v>0</v>
      </c>
      <c r="J72" s="156">
        <v>0</v>
      </c>
      <c r="K72" s="156">
        <v>0</v>
      </c>
      <c r="L72" s="156">
        <f t="shared" si="8"/>
        <v>9</v>
      </c>
    </row>
    <row r="73" spans="1:12" x14ac:dyDescent="0.25">
      <c r="A73" s="156" t="s">
        <v>803</v>
      </c>
      <c r="B73" s="156" t="s">
        <v>528</v>
      </c>
      <c r="C73" s="156" t="s">
        <v>381</v>
      </c>
      <c r="D73" s="156">
        <v>87</v>
      </c>
      <c r="E73" s="156">
        <v>28</v>
      </c>
      <c r="F73" s="156">
        <v>1</v>
      </c>
      <c r="G73" s="156">
        <v>16</v>
      </c>
      <c r="H73" s="156">
        <v>42</v>
      </c>
      <c r="I73" s="156">
        <v>0</v>
      </c>
      <c r="J73" s="156">
        <f t="shared" si="7"/>
        <v>59</v>
      </c>
      <c r="K73" s="156">
        <v>0</v>
      </c>
      <c r="L73" s="156">
        <f t="shared" si="8"/>
        <v>87</v>
      </c>
    </row>
    <row r="74" spans="1:12" x14ac:dyDescent="0.25">
      <c r="A74" s="156" t="s">
        <v>804</v>
      </c>
      <c r="B74" s="156" t="s">
        <v>528</v>
      </c>
      <c r="C74" s="156" t="s">
        <v>27</v>
      </c>
      <c r="D74" s="156">
        <v>206</v>
      </c>
      <c r="E74" s="156">
        <v>40</v>
      </c>
      <c r="F74" s="156">
        <v>0</v>
      </c>
      <c r="G74" s="156">
        <v>0</v>
      </c>
      <c r="H74" s="156">
        <v>166</v>
      </c>
      <c r="I74" s="156">
        <v>0</v>
      </c>
      <c r="J74" s="156">
        <f t="shared" si="7"/>
        <v>166</v>
      </c>
      <c r="K74" s="156">
        <v>0</v>
      </c>
      <c r="L74" s="156">
        <f t="shared" si="8"/>
        <v>206</v>
      </c>
    </row>
    <row r="75" spans="1:12" x14ac:dyDescent="0.25">
      <c r="A75" s="156" t="s">
        <v>805</v>
      </c>
      <c r="B75" s="156" t="s">
        <v>528</v>
      </c>
      <c r="C75" s="156" t="s">
        <v>28</v>
      </c>
      <c r="D75" s="156">
        <v>16</v>
      </c>
      <c r="E75" s="164">
        <v>1</v>
      </c>
      <c r="F75" s="164">
        <v>0</v>
      </c>
      <c r="G75" s="164">
        <v>0</v>
      </c>
      <c r="H75" s="164">
        <v>0</v>
      </c>
      <c r="I75" s="164">
        <v>0</v>
      </c>
      <c r="J75" s="165">
        <v>16</v>
      </c>
      <c r="K75" s="164">
        <v>0</v>
      </c>
      <c r="L75" s="166">
        <v>16</v>
      </c>
    </row>
    <row r="76" spans="1:12" x14ac:dyDescent="0.25">
      <c r="A76" s="156" t="s">
        <v>806</v>
      </c>
      <c r="B76" s="156" t="s">
        <v>528</v>
      </c>
      <c r="C76" s="156" t="s">
        <v>29</v>
      </c>
      <c r="D76" s="156">
        <v>74</v>
      </c>
      <c r="E76" s="156">
        <v>44</v>
      </c>
      <c r="F76" s="156">
        <v>0</v>
      </c>
      <c r="G76" s="156">
        <v>30</v>
      </c>
      <c r="H76" s="156">
        <v>0</v>
      </c>
      <c r="I76" s="156">
        <v>0</v>
      </c>
      <c r="J76" s="156">
        <f t="shared" si="7"/>
        <v>30</v>
      </c>
      <c r="K76" s="156">
        <v>0</v>
      </c>
      <c r="L76" s="156">
        <f t="shared" si="8"/>
        <v>74</v>
      </c>
    </row>
    <row r="77" spans="1:12" x14ac:dyDescent="0.25">
      <c r="A77" s="156"/>
      <c r="B77" s="156"/>
      <c r="C77" s="159" t="s">
        <v>807</v>
      </c>
      <c r="D77" s="160">
        <f t="shared" ref="D77:I77" si="11">SUM(D66:D76)</f>
        <v>579</v>
      </c>
      <c r="E77" s="160">
        <f t="shared" si="11"/>
        <v>126</v>
      </c>
      <c r="F77" s="160">
        <f t="shared" si="11"/>
        <v>4</v>
      </c>
      <c r="G77" s="160">
        <f t="shared" si="11"/>
        <v>84</v>
      </c>
      <c r="H77" s="160">
        <f t="shared" si="11"/>
        <v>208</v>
      </c>
      <c r="I77" s="160">
        <f t="shared" si="11"/>
        <v>14</v>
      </c>
      <c r="J77" s="160">
        <f t="shared" si="7"/>
        <v>310</v>
      </c>
      <c r="K77" s="160"/>
      <c r="L77" s="160">
        <f t="shared" si="8"/>
        <v>436</v>
      </c>
    </row>
    <row r="78" spans="1:12" x14ac:dyDescent="0.25">
      <c r="A78" s="156" t="s">
        <v>808</v>
      </c>
      <c r="B78" s="156" t="s">
        <v>809</v>
      </c>
      <c r="C78" s="161" t="s">
        <v>49</v>
      </c>
      <c r="D78" s="156">
        <v>48</v>
      </c>
      <c r="E78" s="156">
        <v>9</v>
      </c>
      <c r="F78" s="156">
        <v>0</v>
      </c>
      <c r="G78" s="156">
        <v>0</v>
      </c>
      <c r="H78" s="156">
        <v>0</v>
      </c>
      <c r="I78" s="156">
        <v>0</v>
      </c>
      <c r="J78" s="156">
        <f t="shared" si="7"/>
        <v>0</v>
      </c>
      <c r="K78" s="156">
        <v>0</v>
      </c>
      <c r="L78" s="156">
        <f t="shared" si="8"/>
        <v>9</v>
      </c>
    </row>
    <row r="79" spans="1:12" x14ac:dyDescent="0.25">
      <c r="A79" s="156" t="s">
        <v>810</v>
      </c>
      <c r="B79" s="156" t="s">
        <v>809</v>
      </c>
      <c r="C79" s="161" t="s">
        <v>381</v>
      </c>
      <c r="D79" s="156">
        <v>34</v>
      </c>
      <c r="E79" s="156">
        <v>1</v>
      </c>
      <c r="F79" s="156">
        <v>1</v>
      </c>
      <c r="G79" s="156">
        <v>15</v>
      </c>
      <c r="H79" s="156">
        <v>17</v>
      </c>
      <c r="I79" s="156">
        <v>0</v>
      </c>
      <c r="J79" s="156">
        <f t="shared" si="7"/>
        <v>33</v>
      </c>
      <c r="K79" s="156">
        <v>0</v>
      </c>
      <c r="L79" s="156">
        <f t="shared" si="8"/>
        <v>34</v>
      </c>
    </row>
    <row r="80" spans="1:12" x14ac:dyDescent="0.25">
      <c r="A80" s="156" t="s">
        <v>811</v>
      </c>
      <c r="B80" s="156" t="s">
        <v>809</v>
      </c>
      <c r="C80" s="161" t="s">
        <v>27</v>
      </c>
      <c r="D80" s="156">
        <v>462</v>
      </c>
      <c r="E80" s="156">
        <v>35</v>
      </c>
      <c r="F80" s="156">
        <v>0</v>
      </c>
      <c r="G80" s="156">
        <v>353</v>
      </c>
      <c r="H80" s="156">
        <v>0</v>
      </c>
      <c r="I80" s="156">
        <v>0</v>
      </c>
      <c r="J80" s="156">
        <f t="shared" si="7"/>
        <v>353</v>
      </c>
      <c r="K80" s="156">
        <v>0</v>
      </c>
      <c r="L80" s="156">
        <f t="shared" si="8"/>
        <v>388</v>
      </c>
    </row>
    <row r="81" spans="1:12" x14ac:dyDescent="0.25">
      <c r="A81" s="156"/>
      <c r="B81" s="156"/>
      <c r="C81" s="159" t="s">
        <v>812</v>
      </c>
      <c r="D81" s="160">
        <f>SUM(D78:D80)</f>
        <v>544</v>
      </c>
      <c r="E81" s="160">
        <f>SUM(E78:E80)</f>
        <v>45</v>
      </c>
      <c r="F81" s="160"/>
      <c r="G81" s="160">
        <f>SUM(G78:G80)</f>
        <v>368</v>
      </c>
      <c r="H81" s="160">
        <f>SUM(H78:H80)</f>
        <v>17</v>
      </c>
      <c r="I81" s="160">
        <f>SUM(I78:I80)</f>
        <v>0</v>
      </c>
      <c r="J81" s="160">
        <f t="shared" si="7"/>
        <v>385</v>
      </c>
      <c r="K81" s="160"/>
      <c r="L81" s="160">
        <f t="shared" si="8"/>
        <v>430</v>
      </c>
    </row>
    <row r="82" spans="1:12" x14ac:dyDescent="0.25">
      <c r="A82" s="156" t="s">
        <v>813</v>
      </c>
      <c r="B82" s="156" t="s">
        <v>698</v>
      </c>
      <c r="C82" s="161" t="s">
        <v>381</v>
      </c>
      <c r="D82" s="156">
        <v>117</v>
      </c>
      <c r="E82" s="156">
        <v>1</v>
      </c>
      <c r="F82" s="156">
        <v>1</v>
      </c>
      <c r="G82" s="156">
        <v>14</v>
      </c>
      <c r="H82" s="156">
        <v>36</v>
      </c>
      <c r="I82" s="156">
        <v>0</v>
      </c>
      <c r="J82" s="156">
        <f t="shared" si="7"/>
        <v>51</v>
      </c>
      <c r="K82" s="156"/>
      <c r="L82" s="156">
        <f t="shared" si="8"/>
        <v>52</v>
      </c>
    </row>
    <row r="83" spans="1:12" x14ac:dyDescent="0.25">
      <c r="A83" s="156" t="s">
        <v>814</v>
      </c>
      <c r="B83" s="156" t="s">
        <v>698</v>
      </c>
      <c r="C83" s="161" t="s">
        <v>27</v>
      </c>
      <c r="D83" s="156">
        <v>178</v>
      </c>
      <c r="E83" s="156">
        <v>26</v>
      </c>
      <c r="F83" s="156">
        <v>0</v>
      </c>
      <c r="G83" s="156">
        <v>152</v>
      </c>
      <c r="H83" s="156">
        <v>0</v>
      </c>
      <c r="I83" s="156">
        <v>0</v>
      </c>
      <c r="J83" s="156">
        <f t="shared" si="7"/>
        <v>152</v>
      </c>
      <c r="K83" s="156">
        <v>0</v>
      </c>
      <c r="L83" s="156">
        <f t="shared" si="8"/>
        <v>178</v>
      </c>
    </row>
    <row r="84" spans="1:12" x14ac:dyDescent="0.25">
      <c r="A84" s="160"/>
      <c r="B84" s="160"/>
      <c r="C84" s="159" t="s">
        <v>815</v>
      </c>
      <c r="D84" s="160">
        <f t="shared" ref="D84:I84" si="12">SUM(D82:D83)</f>
        <v>295</v>
      </c>
      <c r="E84" s="160">
        <f t="shared" si="12"/>
        <v>27</v>
      </c>
      <c r="F84" s="160">
        <f t="shared" si="12"/>
        <v>1</v>
      </c>
      <c r="G84" s="160">
        <f t="shared" si="12"/>
        <v>166</v>
      </c>
      <c r="H84" s="160">
        <f t="shared" si="12"/>
        <v>36</v>
      </c>
      <c r="I84" s="160">
        <f t="shared" si="12"/>
        <v>0</v>
      </c>
      <c r="J84" s="160">
        <f t="shared" si="7"/>
        <v>203</v>
      </c>
      <c r="K84" s="160"/>
      <c r="L84" s="160">
        <f t="shared" si="8"/>
        <v>230</v>
      </c>
    </row>
    <row r="85" spans="1:12" x14ac:dyDescent="0.25">
      <c r="A85" s="156" t="s">
        <v>816</v>
      </c>
      <c r="B85" s="156" t="s">
        <v>700</v>
      </c>
      <c r="C85" s="161" t="s">
        <v>49</v>
      </c>
      <c r="D85" s="156">
        <v>18</v>
      </c>
      <c r="E85" s="156">
        <v>12</v>
      </c>
      <c r="F85" s="156">
        <v>0</v>
      </c>
      <c r="G85" s="156">
        <v>0</v>
      </c>
      <c r="H85" s="156">
        <v>0</v>
      </c>
      <c r="I85" s="156">
        <v>0</v>
      </c>
      <c r="J85" s="156">
        <v>0</v>
      </c>
      <c r="K85" s="156">
        <v>0</v>
      </c>
      <c r="L85" s="156">
        <f t="shared" si="8"/>
        <v>12</v>
      </c>
    </row>
    <row r="86" spans="1:12" x14ac:dyDescent="0.25">
      <c r="A86" s="156" t="s">
        <v>817</v>
      </c>
      <c r="B86" s="156" t="s">
        <v>700</v>
      </c>
      <c r="C86" s="161" t="s">
        <v>381</v>
      </c>
      <c r="D86" s="156">
        <v>14</v>
      </c>
      <c r="E86" s="156">
        <v>14</v>
      </c>
      <c r="F86" s="156">
        <v>0</v>
      </c>
      <c r="G86" s="156">
        <v>0</v>
      </c>
      <c r="H86" s="156">
        <v>0</v>
      </c>
      <c r="I86" s="156">
        <v>0</v>
      </c>
      <c r="J86" s="156">
        <f t="shared" si="7"/>
        <v>0</v>
      </c>
      <c r="K86" s="156">
        <v>0</v>
      </c>
      <c r="L86" s="156">
        <f t="shared" si="8"/>
        <v>14</v>
      </c>
    </row>
    <row r="87" spans="1:12" x14ac:dyDescent="0.25">
      <c r="A87" s="156" t="s">
        <v>818</v>
      </c>
      <c r="B87" s="156" t="s">
        <v>700</v>
      </c>
      <c r="C87" s="161" t="s">
        <v>27</v>
      </c>
      <c r="D87" s="156">
        <v>333</v>
      </c>
      <c r="E87" s="156">
        <v>39</v>
      </c>
      <c r="F87" s="156">
        <v>0</v>
      </c>
      <c r="G87" s="156">
        <v>0</v>
      </c>
      <c r="H87" s="156">
        <v>294</v>
      </c>
      <c r="I87" s="156">
        <v>0</v>
      </c>
      <c r="J87" s="156">
        <f t="shared" si="7"/>
        <v>294</v>
      </c>
      <c r="K87" s="156">
        <v>0</v>
      </c>
      <c r="L87" s="156">
        <f t="shared" si="8"/>
        <v>333</v>
      </c>
    </row>
    <row r="88" spans="1:12" x14ac:dyDescent="0.25">
      <c r="A88" s="156" t="s">
        <v>819</v>
      </c>
      <c r="B88" s="156" t="s">
        <v>700</v>
      </c>
      <c r="C88" s="161" t="s">
        <v>29</v>
      </c>
      <c r="D88" s="156">
        <v>135</v>
      </c>
      <c r="E88" s="156">
        <v>34</v>
      </c>
      <c r="F88" s="156">
        <v>0</v>
      </c>
      <c r="G88" s="156">
        <v>101</v>
      </c>
      <c r="H88" s="156">
        <v>0</v>
      </c>
      <c r="I88" s="156">
        <v>0</v>
      </c>
      <c r="J88" s="156">
        <f t="shared" si="7"/>
        <v>101</v>
      </c>
      <c r="K88" s="156">
        <v>0</v>
      </c>
      <c r="L88" s="156">
        <f t="shared" si="8"/>
        <v>135</v>
      </c>
    </row>
    <row r="89" spans="1:12" x14ac:dyDescent="0.25">
      <c r="A89" s="160"/>
      <c r="B89" s="160"/>
      <c r="C89" s="159" t="s">
        <v>820</v>
      </c>
      <c r="D89" s="160">
        <f>SUM(D85:D88)</f>
        <v>500</v>
      </c>
      <c r="E89" s="160">
        <f>SUM(E85:E88)</f>
        <v>99</v>
      </c>
      <c r="F89" s="160"/>
      <c r="G89" s="160">
        <f>SUM(G85:G88)</f>
        <v>101</v>
      </c>
      <c r="H89" s="160"/>
      <c r="I89" s="160"/>
      <c r="J89" s="160">
        <f t="shared" si="7"/>
        <v>101</v>
      </c>
      <c r="K89" s="160"/>
      <c r="L89" s="160">
        <f t="shared" si="8"/>
        <v>200</v>
      </c>
    </row>
    <row r="90" spans="1:12" x14ac:dyDescent="0.25">
      <c r="A90" s="319" t="s">
        <v>821</v>
      </c>
      <c r="B90" s="320"/>
      <c r="C90" s="321"/>
      <c r="D90" s="160">
        <f t="shared" ref="D90:L90" si="13">+D15+D19+D22+D30+D39+D52+D65+D77+D81+D84+D89</f>
        <v>6459</v>
      </c>
      <c r="E90" s="160">
        <f t="shared" si="13"/>
        <v>1055</v>
      </c>
      <c r="F90" s="160">
        <f t="shared" si="13"/>
        <v>12</v>
      </c>
      <c r="G90" s="160">
        <f t="shared" si="13"/>
        <v>2271</v>
      </c>
      <c r="H90" s="160">
        <f t="shared" si="13"/>
        <v>1680</v>
      </c>
      <c r="I90" s="160">
        <f t="shared" si="13"/>
        <v>33</v>
      </c>
      <c r="J90" s="160">
        <f t="shared" si="13"/>
        <v>4004</v>
      </c>
      <c r="K90" s="160">
        <f t="shared" si="13"/>
        <v>0</v>
      </c>
      <c r="L90" s="160">
        <f t="shared" si="13"/>
        <v>5059</v>
      </c>
    </row>
    <row r="91" spans="1:12" x14ac:dyDescent="0.25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</row>
    <row r="92" spans="1:12" x14ac:dyDescent="0.25">
      <c r="A92" s="262" t="s">
        <v>842</v>
      </c>
      <c r="B92" s="262"/>
      <c r="C92" s="262"/>
      <c r="D92" s="262"/>
      <c r="E92" s="262"/>
      <c r="F92" s="262"/>
      <c r="G92" s="262"/>
      <c r="H92" s="262"/>
      <c r="I92" s="262"/>
      <c r="J92" s="262"/>
      <c r="K92" s="262"/>
      <c r="L92" s="262"/>
    </row>
  </sheetData>
  <mergeCells count="15">
    <mergeCell ref="A92:L92"/>
    <mergeCell ref="F5:J5"/>
    <mergeCell ref="K5:K6"/>
    <mergeCell ref="L5:L6"/>
    <mergeCell ref="A90:C90"/>
    <mergeCell ref="A1:J1"/>
    <mergeCell ref="K1:L1"/>
    <mergeCell ref="C2:I2"/>
    <mergeCell ref="A3:D3"/>
    <mergeCell ref="A4:A6"/>
    <mergeCell ref="B4:B6"/>
    <mergeCell ref="C4:C6"/>
    <mergeCell ref="D4:D6"/>
    <mergeCell ref="E4:L4"/>
    <mergeCell ref="E5:E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2" sqref="A2:K2"/>
    </sheetView>
  </sheetViews>
  <sheetFormatPr defaultRowHeight="15" x14ac:dyDescent="0.25"/>
  <cols>
    <col min="4" max="4" width="12.28515625" customWidth="1"/>
    <col min="5" max="5" width="13.42578125" customWidth="1"/>
    <col min="6" max="6" width="11" customWidth="1"/>
    <col min="7" max="7" width="13.140625" customWidth="1"/>
    <col min="8" max="8" width="11.5703125" customWidth="1"/>
    <col min="9" max="9" width="13.85546875" customWidth="1"/>
    <col min="10" max="10" width="11" customWidth="1"/>
    <col min="11" max="11" width="11.5703125" customWidth="1"/>
  </cols>
  <sheetData>
    <row r="1" spans="1:11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x14ac:dyDescent="0.25">
      <c r="A2" s="264" t="s">
        <v>857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60" x14ac:dyDescent="0.25">
      <c r="A3" s="1" t="s">
        <v>1</v>
      </c>
      <c r="B3" s="1" t="s">
        <v>499</v>
      </c>
      <c r="C3" s="1" t="s">
        <v>500</v>
      </c>
      <c r="D3" s="1" t="s">
        <v>501</v>
      </c>
      <c r="E3" s="1" t="s">
        <v>502</v>
      </c>
      <c r="F3" s="1" t="s">
        <v>503</v>
      </c>
      <c r="G3" s="1" t="s">
        <v>504</v>
      </c>
      <c r="H3" s="1" t="s">
        <v>505</v>
      </c>
      <c r="I3" s="1" t="s">
        <v>506</v>
      </c>
      <c r="J3" s="1" t="s">
        <v>507</v>
      </c>
      <c r="K3" s="1" t="s">
        <v>508</v>
      </c>
    </row>
    <row r="4" spans="1:11" ht="45" x14ac:dyDescent="0.25">
      <c r="A4" s="4">
        <v>1</v>
      </c>
      <c r="B4" s="4" t="s">
        <v>693</v>
      </c>
      <c r="C4" s="4" t="s">
        <v>27</v>
      </c>
      <c r="D4" s="4" t="s">
        <v>509</v>
      </c>
      <c r="E4" s="136" t="s">
        <v>510</v>
      </c>
      <c r="F4" s="4" t="s">
        <v>511</v>
      </c>
      <c r="G4" s="137">
        <v>43348</v>
      </c>
      <c r="H4" s="4" t="s">
        <v>509</v>
      </c>
      <c r="I4" s="136" t="s">
        <v>510</v>
      </c>
      <c r="J4" s="4" t="s">
        <v>511</v>
      </c>
      <c r="K4" s="138">
        <v>43348</v>
      </c>
    </row>
    <row r="5" spans="1:11" ht="45" x14ac:dyDescent="0.25">
      <c r="A5" s="4">
        <v>2</v>
      </c>
      <c r="B5" s="4" t="s">
        <v>692</v>
      </c>
      <c r="C5" s="4" t="s">
        <v>27</v>
      </c>
      <c r="D5" s="4" t="s">
        <v>512</v>
      </c>
      <c r="E5" s="136" t="s">
        <v>513</v>
      </c>
      <c r="F5" s="4" t="s">
        <v>514</v>
      </c>
      <c r="G5" s="136" t="s">
        <v>701</v>
      </c>
      <c r="H5" s="4" t="s">
        <v>512</v>
      </c>
      <c r="I5" s="136" t="s">
        <v>513</v>
      </c>
      <c r="J5" s="4" t="s">
        <v>514</v>
      </c>
      <c r="K5" s="4" t="s">
        <v>701</v>
      </c>
    </row>
    <row r="6" spans="1:11" ht="30" x14ac:dyDescent="0.25">
      <c r="A6" s="4">
        <v>3</v>
      </c>
      <c r="B6" s="4" t="s">
        <v>694</v>
      </c>
      <c r="C6" s="4" t="s">
        <v>27</v>
      </c>
      <c r="D6" s="4" t="s">
        <v>515</v>
      </c>
      <c r="E6" s="137">
        <v>42959</v>
      </c>
      <c r="F6" s="4" t="s">
        <v>516</v>
      </c>
      <c r="G6" s="139" t="s">
        <v>531</v>
      </c>
      <c r="H6" s="4" t="s">
        <v>515</v>
      </c>
      <c r="I6" s="137">
        <v>42959</v>
      </c>
      <c r="J6" s="4" t="s">
        <v>516</v>
      </c>
      <c r="K6" s="138" t="s">
        <v>531</v>
      </c>
    </row>
    <row r="7" spans="1:11" ht="30" customHeight="1" x14ac:dyDescent="0.25">
      <c r="A7" s="4">
        <v>4</v>
      </c>
      <c r="B7" s="150" t="s">
        <v>695</v>
      </c>
      <c r="C7" s="4" t="s">
        <v>27</v>
      </c>
      <c r="D7" s="4" t="s">
        <v>512</v>
      </c>
      <c r="E7" s="136" t="s">
        <v>702</v>
      </c>
      <c r="F7" s="4" t="s">
        <v>517</v>
      </c>
      <c r="G7" s="137">
        <v>43410</v>
      </c>
      <c r="H7" s="4" t="s">
        <v>512</v>
      </c>
      <c r="I7" s="136" t="s">
        <v>702</v>
      </c>
      <c r="J7" s="4" t="s">
        <v>517</v>
      </c>
      <c r="K7" s="138">
        <v>43410</v>
      </c>
    </row>
    <row r="8" spans="1:11" ht="45" x14ac:dyDescent="0.25">
      <c r="A8" s="4">
        <v>5</v>
      </c>
      <c r="B8" s="4" t="s">
        <v>696</v>
      </c>
      <c r="C8" s="4" t="s">
        <v>27</v>
      </c>
      <c r="D8" s="4" t="s">
        <v>518</v>
      </c>
      <c r="E8" s="136" t="s">
        <v>519</v>
      </c>
      <c r="F8" s="4" t="s">
        <v>520</v>
      </c>
      <c r="G8" s="137">
        <v>43409</v>
      </c>
      <c r="H8" s="4" t="s">
        <v>518</v>
      </c>
      <c r="I8" s="136" t="s">
        <v>519</v>
      </c>
      <c r="J8" s="4" t="s">
        <v>520</v>
      </c>
      <c r="K8" s="138">
        <v>43409</v>
      </c>
    </row>
    <row r="9" spans="1:11" ht="45" x14ac:dyDescent="0.25">
      <c r="A9" s="4">
        <v>6</v>
      </c>
      <c r="B9" s="4" t="s">
        <v>697</v>
      </c>
      <c r="C9" s="4" t="s">
        <v>27</v>
      </c>
      <c r="D9" s="4" t="s">
        <v>521</v>
      </c>
      <c r="E9" s="137">
        <v>43051</v>
      </c>
      <c r="F9" s="4" t="s">
        <v>522</v>
      </c>
      <c r="G9" s="136" t="s">
        <v>703</v>
      </c>
      <c r="H9" s="4" t="s">
        <v>512</v>
      </c>
      <c r="I9" s="137">
        <v>43051</v>
      </c>
      <c r="J9" s="4" t="s">
        <v>522</v>
      </c>
      <c r="K9" s="4" t="s">
        <v>703</v>
      </c>
    </row>
    <row r="10" spans="1:11" ht="45" x14ac:dyDescent="0.25">
      <c r="A10" s="4">
        <v>7</v>
      </c>
      <c r="B10" s="4" t="s">
        <v>691</v>
      </c>
      <c r="C10" s="4" t="s">
        <v>27</v>
      </c>
      <c r="D10" s="4" t="s">
        <v>518</v>
      </c>
      <c r="E10" s="136" t="s">
        <v>704</v>
      </c>
      <c r="F10" s="4" t="s">
        <v>523</v>
      </c>
      <c r="G10" s="136" t="s">
        <v>704</v>
      </c>
      <c r="H10" s="4" t="s">
        <v>518</v>
      </c>
      <c r="I10" s="136" t="s">
        <v>705</v>
      </c>
      <c r="J10" s="4" t="s">
        <v>523</v>
      </c>
      <c r="K10" s="4" t="s">
        <v>705</v>
      </c>
    </row>
    <row r="11" spans="1:11" ht="60" x14ac:dyDescent="0.25">
      <c r="A11" s="4">
        <v>8</v>
      </c>
      <c r="B11" s="4" t="s">
        <v>698</v>
      </c>
      <c r="C11" s="4" t="s">
        <v>27</v>
      </c>
      <c r="D11" s="4" t="s">
        <v>524</v>
      </c>
      <c r="E11" s="136" t="s">
        <v>525</v>
      </c>
      <c r="F11" s="4" t="s">
        <v>526</v>
      </c>
      <c r="G11" s="137">
        <v>43378</v>
      </c>
      <c r="H11" s="4" t="s">
        <v>524</v>
      </c>
      <c r="I11" s="136" t="s">
        <v>525</v>
      </c>
      <c r="J11" s="4" t="s">
        <v>526</v>
      </c>
      <c r="K11" s="138">
        <v>43378</v>
      </c>
    </row>
    <row r="12" spans="1:11" ht="45" x14ac:dyDescent="0.25">
      <c r="A12" s="4">
        <v>9</v>
      </c>
      <c r="B12" s="4" t="s">
        <v>699</v>
      </c>
      <c r="C12" s="4" t="s">
        <v>27</v>
      </c>
      <c r="D12" s="4" t="s">
        <v>518</v>
      </c>
      <c r="E12" s="137">
        <v>42959</v>
      </c>
      <c r="F12" s="4" t="s">
        <v>526</v>
      </c>
      <c r="G12" s="137">
        <v>42959</v>
      </c>
      <c r="H12" s="4" t="s">
        <v>518</v>
      </c>
      <c r="I12" s="136"/>
      <c r="J12" s="4" t="s">
        <v>526</v>
      </c>
      <c r="K12" s="4"/>
    </row>
    <row r="13" spans="1:11" ht="45" x14ac:dyDescent="0.25">
      <c r="A13" s="4">
        <v>10</v>
      </c>
      <c r="B13" s="4" t="s">
        <v>700</v>
      </c>
      <c r="C13" s="4" t="s">
        <v>27</v>
      </c>
      <c r="D13" s="4" t="s">
        <v>527</v>
      </c>
      <c r="E13" s="137">
        <v>43051</v>
      </c>
      <c r="F13" s="4" t="s">
        <v>517</v>
      </c>
      <c r="G13" s="136" t="s">
        <v>532</v>
      </c>
      <c r="H13" s="4" t="s">
        <v>527</v>
      </c>
      <c r="I13" s="137">
        <v>43051</v>
      </c>
      <c r="J13" s="4" t="s">
        <v>517</v>
      </c>
      <c r="K13" s="4" t="s">
        <v>532</v>
      </c>
    </row>
    <row r="14" spans="1:11" x14ac:dyDescent="0.25">
      <c r="A14" s="4">
        <v>11</v>
      </c>
      <c r="B14" s="4" t="s">
        <v>528</v>
      </c>
      <c r="C14" s="4" t="s">
        <v>27</v>
      </c>
      <c r="D14" s="4" t="s">
        <v>529</v>
      </c>
      <c r="E14" s="136" t="s">
        <v>525</v>
      </c>
      <c r="F14" s="4" t="s">
        <v>530</v>
      </c>
      <c r="G14" s="136" t="s">
        <v>532</v>
      </c>
      <c r="H14" s="4" t="s">
        <v>529</v>
      </c>
      <c r="I14" s="136" t="s">
        <v>525</v>
      </c>
      <c r="J14" s="4" t="s">
        <v>530</v>
      </c>
      <c r="K14" s="4" t="s">
        <v>706</v>
      </c>
    </row>
    <row r="15" spans="1:11" x14ac:dyDescent="0.25">
      <c r="A15" s="254">
        <v>53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4"/>
    </row>
    <row r="16" spans="1:11" x14ac:dyDescent="0.25">
      <c r="A16" s="255"/>
      <c r="B16" s="255"/>
      <c r="C16" s="255"/>
      <c r="D16" s="255"/>
      <c r="E16" s="255"/>
      <c r="F16" s="255"/>
      <c r="G16" s="255"/>
      <c r="H16" s="255"/>
      <c r="I16" s="255"/>
      <c r="J16" s="255"/>
      <c r="K16" s="255"/>
    </row>
    <row r="17" spans="1:11" x14ac:dyDescent="0.25">
      <c r="A17" s="255"/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</sheetData>
  <mergeCells count="2">
    <mergeCell ref="A2:K2"/>
    <mergeCell ref="A15:K1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J5" sqref="J5"/>
    </sheetView>
  </sheetViews>
  <sheetFormatPr defaultRowHeight="15" x14ac:dyDescent="0.25"/>
  <cols>
    <col min="1" max="1" width="6.42578125" customWidth="1"/>
    <col min="2" max="2" width="14.7109375" customWidth="1"/>
    <col min="3" max="4" width="9.5703125" bestFit="1" customWidth="1"/>
    <col min="5" max="5" width="11.5703125" style="44" bestFit="1" customWidth="1"/>
    <col min="8" max="8" width="11.5703125" style="44" bestFit="1" customWidth="1"/>
  </cols>
  <sheetData>
    <row r="1" spans="1:8" x14ac:dyDescent="0.25">
      <c r="A1" s="322" t="s">
        <v>858</v>
      </c>
      <c r="B1" s="323"/>
      <c r="C1" s="323"/>
      <c r="D1" s="323"/>
      <c r="E1" s="323"/>
      <c r="F1" s="323"/>
      <c r="G1" s="323"/>
      <c r="H1" s="323"/>
    </row>
    <row r="2" spans="1:8" ht="60" x14ac:dyDescent="0.25">
      <c r="A2" s="1" t="s">
        <v>1</v>
      </c>
      <c r="B2" s="1" t="s">
        <v>533</v>
      </c>
      <c r="C2" s="1" t="s">
        <v>75</v>
      </c>
      <c r="D2" s="1" t="s">
        <v>76</v>
      </c>
      <c r="E2" s="39" t="s">
        <v>534</v>
      </c>
      <c r="F2" s="1" t="s">
        <v>535</v>
      </c>
      <c r="G2" s="1" t="s">
        <v>536</v>
      </c>
      <c r="H2" s="39" t="s">
        <v>537</v>
      </c>
    </row>
    <row r="3" spans="1:8" s="80" customFormat="1" x14ac:dyDescent="0.25">
      <c r="A3" s="76">
        <v>1</v>
      </c>
      <c r="B3" s="76" t="s">
        <v>694</v>
      </c>
      <c r="C3" s="76">
        <v>32346</v>
      </c>
      <c r="D3" s="76">
        <v>12304</v>
      </c>
      <c r="E3" s="142">
        <v>38.04</v>
      </c>
      <c r="F3" s="76">
        <v>39.82</v>
      </c>
      <c r="G3" s="76">
        <v>161926</v>
      </c>
      <c r="H3" s="142">
        <f>D3/G3</f>
        <v>7.598532663068315E-2</v>
      </c>
    </row>
    <row r="4" spans="1:8" x14ac:dyDescent="0.25">
      <c r="A4" s="4">
        <v>2</v>
      </c>
      <c r="B4" s="4" t="s">
        <v>696</v>
      </c>
      <c r="C4" s="4">
        <v>1603706</v>
      </c>
      <c r="D4" s="4">
        <v>453209</v>
      </c>
      <c r="E4" s="140">
        <v>28.260105031720279</v>
      </c>
      <c r="F4" s="4">
        <v>29.51</v>
      </c>
      <c r="G4" s="4">
        <v>825922</v>
      </c>
      <c r="H4" s="142">
        <f t="shared" ref="H4:H14" si="0">D4/G4</f>
        <v>0.54873099396795344</v>
      </c>
    </row>
    <row r="5" spans="1:8" ht="30" x14ac:dyDescent="0.25">
      <c r="A5" s="4">
        <v>3</v>
      </c>
      <c r="B5" s="4" t="s">
        <v>698</v>
      </c>
      <c r="C5" s="4">
        <v>14337.18</v>
      </c>
      <c r="D5" s="4">
        <v>5126.8</v>
      </c>
      <c r="E5" s="140">
        <f>D5/C5*100</f>
        <v>35.758775435615654</v>
      </c>
      <c r="F5" s="4">
        <v>35.01</v>
      </c>
      <c r="G5" s="4">
        <v>95680</v>
      </c>
      <c r="H5" s="142">
        <f t="shared" si="0"/>
        <v>5.3582775919732442E-2</v>
      </c>
    </row>
    <row r="6" spans="1:8" x14ac:dyDescent="0.25">
      <c r="A6" s="4">
        <v>4</v>
      </c>
      <c r="B6" s="4" t="s">
        <v>528</v>
      </c>
      <c r="C6" s="4">
        <v>137950.71</v>
      </c>
      <c r="D6" s="4">
        <v>118371.82</v>
      </c>
      <c r="E6" s="140">
        <v>85.81</v>
      </c>
      <c r="F6" s="4">
        <v>81.849999999999994</v>
      </c>
      <c r="G6" s="4">
        <v>258840</v>
      </c>
      <c r="H6" s="142">
        <f t="shared" si="0"/>
        <v>0.45731656621851341</v>
      </c>
    </row>
    <row r="7" spans="1:8" ht="30" x14ac:dyDescent="0.25">
      <c r="A7" s="4">
        <v>5</v>
      </c>
      <c r="B7" s="4" t="s">
        <v>430</v>
      </c>
      <c r="C7" s="4">
        <v>165794.28</v>
      </c>
      <c r="D7" s="4">
        <v>32632.1</v>
      </c>
      <c r="E7" s="140">
        <v>19.68</v>
      </c>
      <c r="F7" s="4">
        <v>22.51</v>
      </c>
      <c r="G7" s="4">
        <v>272185</v>
      </c>
      <c r="H7" s="142">
        <f t="shared" si="0"/>
        <v>0.11988941345041056</v>
      </c>
    </row>
    <row r="8" spans="1:8" ht="30" x14ac:dyDescent="0.25">
      <c r="A8" s="4">
        <v>6</v>
      </c>
      <c r="B8" s="4" t="s">
        <v>435</v>
      </c>
      <c r="C8" s="4">
        <v>135796</v>
      </c>
      <c r="D8" s="4">
        <v>19993.419999999998</v>
      </c>
      <c r="E8" s="140">
        <v>14.73</v>
      </c>
      <c r="F8" s="4">
        <v>14.29</v>
      </c>
      <c r="G8" s="4">
        <v>122939</v>
      </c>
      <c r="H8" s="142">
        <f t="shared" si="0"/>
        <v>0.16262878338037562</v>
      </c>
    </row>
    <row r="9" spans="1:8" ht="30" x14ac:dyDescent="0.25">
      <c r="A9" s="4">
        <v>7</v>
      </c>
      <c r="B9" s="4" t="s">
        <v>700</v>
      </c>
      <c r="C9" s="4">
        <v>28711</v>
      </c>
      <c r="D9" s="4">
        <v>10883</v>
      </c>
      <c r="E9" s="140">
        <v>37.909999999999997</v>
      </c>
      <c r="F9" s="4">
        <v>41.44</v>
      </c>
      <c r="G9" s="4">
        <v>155991</v>
      </c>
      <c r="H9" s="142">
        <f t="shared" si="0"/>
        <v>6.9766845523139151E-2</v>
      </c>
    </row>
    <row r="10" spans="1:8" x14ac:dyDescent="0.25">
      <c r="A10" s="4">
        <v>8</v>
      </c>
      <c r="B10" s="4" t="s">
        <v>697</v>
      </c>
      <c r="C10" s="4">
        <v>2046</v>
      </c>
      <c r="D10" s="4">
        <v>628</v>
      </c>
      <c r="E10" s="140">
        <v>30.06</v>
      </c>
      <c r="F10" s="4">
        <v>37.61</v>
      </c>
      <c r="G10" s="4">
        <v>496586</v>
      </c>
      <c r="H10" s="142">
        <f t="shared" si="0"/>
        <v>1.2646349272834917E-3</v>
      </c>
    </row>
    <row r="11" spans="1:8" ht="30" x14ac:dyDescent="0.25">
      <c r="A11" s="4">
        <v>9</v>
      </c>
      <c r="B11" s="4" t="s">
        <v>699</v>
      </c>
      <c r="C11" s="4">
        <v>256.82</v>
      </c>
      <c r="D11" s="4">
        <v>70.11</v>
      </c>
      <c r="E11" s="140">
        <v>27.3</v>
      </c>
      <c r="F11" s="4">
        <v>26.27</v>
      </c>
      <c r="G11" s="4">
        <v>142334</v>
      </c>
      <c r="H11" s="142">
        <f t="shared" si="0"/>
        <v>4.9257380527491679E-4</v>
      </c>
    </row>
    <row r="12" spans="1:8" ht="30" x14ac:dyDescent="0.25">
      <c r="A12" s="4">
        <v>10</v>
      </c>
      <c r="B12" s="4" t="s">
        <v>809</v>
      </c>
      <c r="C12" s="4">
        <v>320.02</v>
      </c>
      <c r="D12" s="4">
        <v>125.03</v>
      </c>
      <c r="E12" s="140">
        <v>39.07</v>
      </c>
      <c r="F12" s="4">
        <v>32.93</v>
      </c>
      <c r="G12" s="4">
        <v>146705</v>
      </c>
      <c r="H12" s="142">
        <f t="shared" si="0"/>
        <v>8.5225452438567192E-4</v>
      </c>
    </row>
    <row r="13" spans="1:8" ht="30" x14ac:dyDescent="0.25">
      <c r="A13" s="4">
        <v>11</v>
      </c>
      <c r="B13" s="4" t="s">
        <v>693</v>
      </c>
      <c r="C13" s="4">
        <v>63841.87</v>
      </c>
      <c r="D13" s="4">
        <v>23522.86</v>
      </c>
      <c r="E13" s="140">
        <v>36.85</v>
      </c>
      <c r="F13" s="4">
        <v>37.770000000000003</v>
      </c>
      <c r="G13" s="4">
        <v>287781</v>
      </c>
      <c r="H13" s="142">
        <f t="shared" si="0"/>
        <v>8.1738752732112271E-2</v>
      </c>
    </row>
    <row r="14" spans="1:8" x14ac:dyDescent="0.25">
      <c r="A14" s="9" t="s">
        <v>53</v>
      </c>
      <c r="B14" s="9" t="s">
        <v>35</v>
      </c>
      <c r="C14" s="9"/>
      <c r="D14" s="9"/>
      <c r="E14" s="141"/>
      <c r="F14" s="9"/>
      <c r="G14" s="9">
        <v>2966889</v>
      </c>
      <c r="H14" s="142">
        <f t="shared" si="0"/>
        <v>0</v>
      </c>
    </row>
  </sheetData>
  <mergeCells count="1">
    <mergeCell ref="A1:H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7" workbookViewId="0">
      <selection activeCell="M22" sqref="M22"/>
    </sheetView>
  </sheetViews>
  <sheetFormatPr defaultRowHeight="15" x14ac:dyDescent="0.25"/>
  <sheetData>
    <row r="1" spans="1:11" x14ac:dyDescent="0.25">
      <c r="A1" s="324" t="s">
        <v>859</v>
      </c>
      <c r="B1" s="325"/>
      <c r="C1" s="325"/>
      <c r="D1" s="325"/>
      <c r="E1" s="325"/>
      <c r="F1" s="325"/>
      <c r="G1" s="325"/>
      <c r="H1" s="325"/>
      <c r="I1" s="325"/>
      <c r="J1" s="325"/>
      <c r="K1" s="229"/>
    </row>
    <row r="2" spans="1:11" x14ac:dyDescent="0.25">
      <c r="A2" s="324" t="s">
        <v>860</v>
      </c>
      <c r="B2" s="325"/>
      <c r="C2" s="325"/>
      <c r="D2" s="325"/>
      <c r="E2" s="325"/>
      <c r="F2" s="325"/>
      <c r="G2" s="325"/>
      <c r="H2" s="325"/>
      <c r="I2" s="325"/>
      <c r="J2" s="325"/>
      <c r="K2" s="229"/>
    </row>
    <row r="3" spans="1:11" x14ac:dyDescent="0.25">
      <c r="A3" s="324" t="s">
        <v>861</v>
      </c>
      <c r="B3" s="325"/>
      <c r="C3" s="325"/>
      <c r="D3" s="325"/>
      <c r="E3" s="325"/>
      <c r="F3" s="325"/>
      <c r="G3" s="325"/>
      <c r="H3" s="325"/>
      <c r="I3" s="325"/>
      <c r="J3" s="325"/>
      <c r="K3" s="229"/>
    </row>
    <row r="4" spans="1:11" x14ac:dyDescent="0.25">
      <c r="A4" s="326" t="s">
        <v>56</v>
      </c>
      <c r="B4" s="325"/>
      <c r="C4" s="325"/>
      <c r="D4" s="325"/>
      <c r="E4" s="325"/>
      <c r="F4" s="325"/>
      <c r="G4" s="325"/>
      <c r="H4" s="325"/>
      <c r="I4" s="325"/>
      <c r="J4" s="325"/>
      <c r="K4" s="229"/>
    </row>
    <row r="5" spans="1:11" ht="75" x14ac:dyDescent="0.25">
      <c r="A5" s="232" t="s">
        <v>1</v>
      </c>
      <c r="B5" s="232" t="s">
        <v>2</v>
      </c>
      <c r="C5" s="232" t="s">
        <v>862</v>
      </c>
      <c r="D5" s="232" t="s">
        <v>863</v>
      </c>
      <c r="E5" s="232" t="s">
        <v>864</v>
      </c>
      <c r="F5" s="232" t="s">
        <v>865</v>
      </c>
      <c r="G5" s="232" t="s">
        <v>866</v>
      </c>
      <c r="H5" s="232" t="s">
        <v>867</v>
      </c>
      <c r="I5" s="232" t="s">
        <v>868</v>
      </c>
      <c r="J5" s="232" t="s">
        <v>869</v>
      </c>
      <c r="K5" s="229"/>
    </row>
    <row r="6" spans="1:11" x14ac:dyDescent="0.25">
      <c r="A6" s="233">
        <v>1</v>
      </c>
      <c r="B6" s="233" t="s">
        <v>13</v>
      </c>
      <c r="C6" s="233">
        <v>92</v>
      </c>
      <c r="D6" s="233">
        <v>10</v>
      </c>
      <c r="E6" s="233">
        <v>250</v>
      </c>
      <c r="F6" s="233">
        <v>0</v>
      </c>
      <c r="G6" s="233">
        <v>81</v>
      </c>
      <c r="H6" s="233">
        <v>60</v>
      </c>
      <c r="I6" s="233">
        <v>423</v>
      </c>
      <c r="J6" s="234">
        <f>D6+F6+H6</f>
        <v>70</v>
      </c>
      <c r="K6" s="229"/>
    </row>
    <row r="7" spans="1:11" x14ac:dyDescent="0.25">
      <c r="A7" s="2">
        <v>2</v>
      </c>
      <c r="B7" s="2" t="s">
        <v>18</v>
      </c>
      <c r="C7" s="2">
        <v>92</v>
      </c>
      <c r="D7" s="2">
        <v>28</v>
      </c>
      <c r="E7" s="2">
        <v>250</v>
      </c>
      <c r="F7" s="2">
        <v>23</v>
      </c>
      <c r="G7" s="2">
        <v>81</v>
      </c>
      <c r="H7" s="2">
        <v>1</v>
      </c>
      <c r="I7" s="2">
        <v>423</v>
      </c>
      <c r="J7" s="15">
        <f t="shared" ref="J7:J18" si="0">D7+F7+H7</f>
        <v>52</v>
      </c>
      <c r="K7" s="229"/>
    </row>
    <row r="8" spans="1:11" x14ac:dyDescent="0.25">
      <c r="A8" s="2">
        <v>3</v>
      </c>
      <c r="B8" s="2" t="s">
        <v>25</v>
      </c>
      <c r="C8" s="2">
        <v>92</v>
      </c>
      <c r="D8" s="2">
        <v>7.7</v>
      </c>
      <c r="E8" s="2">
        <v>250</v>
      </c>
      <c r="F8" s="2">
        <v>7.52</v>
      </c>
      <c r="G8" s="2">
        <v>81</v>
      </c>
      <c r="H8" s="2">
        <v>5.92</v>
      </c>
      <c r="I8" s="2">
        <v>423</v>
      </c>
      <c r="J8" s="15">
        <f t="shared" si="0"/>
        <v>21.14</v>
      </c>
      <c r="K8" s="229"/>
    </row>
    <row r="9" spans="1:11" x14ac:dyDescent="0.25">
      <c r="A9" s="2">
        <v>4</v>
      </c>
      <c r="B9" s="2" t="s">
        <v>27</v>
      </c>
      <c r="C9" s="2">
        <v>300</v>
      </c>
      <c r="D9" s="2">
        <v>8.02</v>
      </c>
      <c r="E9" s="2">
        <v>750</v>
      </c>
      <c r="F9" s="2">
        <v>412.39</v>
      </c>
      <c r="G9" s="2">
        <v>324</v>
      </c>
      <c r="H9" s="2">
        <v>18.71</v>
      </c>
      <c r="I9" s="2">
        <v>1374</v>
      </c>
      <c r="J9" s="15">
        <f t="shared" si="0"/>
        <v>439.11999999999995</v>
      </c>
      <c r="K9" s="229"/>
    </row>
    <row r="10" spans="1:11" x14ac:dyDescent="0.25">
      <c r="A10" s="2">
        <v>5</v>
      </c>
      <c r="B10" s="2" t="s">
        <v>29</v>
      </c>
      <c r="C10" s="2">
        <v>92</v>
      </c>
      <c r="D10" s="2">
        <v>7.14</v>
      </c>
      <c r="E10" s="2">
        <v>250</v>
      </c>
      <c r="F10" s="2">
        <v>8.5</v>
      </c>
      <c r="G10" s="2">
        <v>81</v>
      </c>
      <c r="H10" s="2">
        <v>5</v>
      </c>
      <c r="I10" s="2">
        <v>423</v>
      </c>
      <c r="J10" s="15">
        <f t="shared" si="0"/>
        <v>20.64</v>
      </c>
      <c r="K10" s="229"/>
    </row>
    <row r="11" spans="1:11" x14ac:dyDescent="0.25">
      <c r="A11" s="3" t="s">
        <v>34</v>
      </c>
      <c r="B11" s="3" t="s">
        <v>35</v>
      </c>
      <c r="C11" s="3">
        <v>668</v>
      </c>
      <c r="D11" s="3">
        <f>SUM(D6:D10)</f>
        <v>60.86</v>
      </c>
      <c r="E11" s="3">
        <v>1750</v>
      </c>
      <c r="F11" s="3">
        <f>SUM(F6:F10)</f>
        <v>451.40999999999997</v>
      </c>
      <c r="G11" s="3">
        <v>648</v>
      </c>
      <c r="H11" s="3">
        <f>SUM(H6:H10)</f>
        <v>90.63</v>
      </c>
      <c r="I11" s="3">
        <v>3066</v>
      </c>
      <c r="J11" s="15">
        <f t="shared" si="0"/>
        <v>602.9</v>
      </c>
      <c r="K11" s="229"/>
    </row>
    <row r="12" spans="1:11" x14ac:dyDescent="0.25">
      <c r="A12" s="2">
        <v>1</v>
      </c>
      <c r="B12" s="2" t="s">
        <v>36</v>
      </c>
      <c r="C12" s="2">
        <v>92</v>
      </c>
      <c r="D12" s="2">
        <v>3.31</v>
      </c>
      <c r="E12" s="2">
        <v>250</v>
      </c>
      <c r="F12" s="2">
        <v>33.53</v>
      </c>
      <c r="G12" s="2">
        <v>81</v>
      </c>
      <c r="H12" s="2">
        <v>90.34</v>
      </c>
      <c r="I12" s="2">
        <v>423</v>
      </c>
      <c r="J12" s="15">
        <f t="shared" si="0"/>
        <v>127.18</v>
      </c>
      <c r="K12" s="229"/>
    </row>
    <row r="13" spans="1:11" x14ac:dyDescent="0.25">
      <c r="A13" s="2">
        <v>2</v>
      </c>
      <c r="B13" s="2" t="s">
        <v>38</v>
      </c>
      <c r="C13" s="2">
        <v>92</v>
      </c>
      <c r="D13" s="2">
        <v>53.85</v>
      </c>
      <c r="E13" s="2">
        <v>250</v>
      </c>
      <c r="F13" s="2">
        <v>0</v>
      </c>
      <c r="G13" s="2">
        <v>81</v>
      </c>
      <c r="H13" s="2">
        <v>0</v>
      </c>
      <c r="I13" s="2">
        <v>423</v>
      </c>
      <c r="J13" s="15">
        <f t="shared" si="0"/>
        <v>53.85</v>
      </c>
      <c r="K13" s="229"/>
    </row>
    <row r="14" spans="1:11" x14ac:dyDescent="0.25">
      <c r="A14" s="2">
        <v>3</v>
      </c>
      <c r="B14" s="2" t="s">
        <v>40</v>
      </c>
      <c r="C14" s="2">
        <v>183</v>
      </c>
      <c r="D14" s="2">
        <v>7.21</v>
      </c>
      <c r="E14" s="2">
        <v>500</v>
      </c>
      <c r="F14" s="2">
        <v>0</v>
      </c>
      <c r="G14" s="2">
        <v>112</v>
      </c>
      <c r="H14" s="2">
        <v>0</v>
      </c>
      <c r="I14" s="2">
        <v>795</v>
      </c>
      <c r="J14" s="15">
        <f t="shared" si="0"/>
        <v>7.21</v>
      </c>
      <c r="K14" s="229"/>
    </row>
    <row r="15" spans="1:11" x14ac:dyDescent="0.25">
      <c r="A15" s="3" t="s">
        <v>46</v>
      </c>
      <c r="B15" s="3" t="s">
        <v>35</v>
      </c>
      <c r="C15" s="3">
        <v>367</v>
      </c>
      <c r="D15" s="3">
        <f>SUM(D12:D14)</f>
        <v>64.37</v>
      </c>
      <c r="E15" s="3">
        <v>1000</v>
      </c>
      <c r="F15" s="3">
        <v>27.01</v>
      </c>
      <c r="G15" s="3">
        <v>274</v>
      </c>
      <c r="H15" s="3">
        <v>90.34</v>
      </c>
      <c r="I15" s="3">
        <v>1641</v>
      </c>
      <c r="J15" s="15">
        <f t="shared" si="0"/>
        <v>181.72000000000003</v>
      </c>
      <c r="K15" s="229"/>
    </row>
    <row r="16" spans="1:11" x14ac:dyDescent="0.25">
      <c r="A16" s="2">
        <v>1</v>
      </c>
      <c r="B16" s="2" t="s">
        <v>47</v>
      </c>
      <c r="C16" s="2">
        <v>250</v>
      </c>
      <c r="D16" s="2">
        <v>41.43</v>
      </c>
      <c r="E16" s="2">
        <v>1250</v>
      </c>
      <c r="F16" s="2">
        <v>421.25</v>
      </c>
      <c r="G16" s="2">
        <v>878</v>
      </c>
      <c r="H16" s="2">
        <v>3.48</v>
      </c>
      <c r="I16" s="2">
        <v>2378</v>
      </c>
      <c r="J16" s="15">
        <f t="shared" si="0"/>
        <v>466.16</v>
      </c>
      <c r="K16" s="229"/>
    </row>
    <row r="17" spans="1:11" x14ac:dyDescent="0.25">
      <c r="A17" s="3" t="s">
        <v>48</v>
      </c>
      <c r="B17" s="3" t="s">
        <v>35</v>
      </c>
      <c r="C17" s="3">
        <v>250</v>
      </c>
      <c r="D17" s="2">
        <v>41.43</v>
      </c>
      <c r="E17" s="3">
        <v>1250</v>
      </c>
      <c r="F17" s="3">
        <v>228.16</v>
      </c>
      <c r="G17" s="3">
        <v>878</v>
      </c>
      <c r="H17" s="3">
        <v>1.04</v>
      </c>
      <c r="I17" s="3">
        <v>2378</v>
      </c>
      <c r="J17" s="15">
        <f t="shared" si="0"/>
        <v>270.63</v>
      </c>
      <c r="K17" s="229"/>
    </row>
    <row r="18" spans="1:11" x14ac:dyDescent="0.25">
      <c r="A18" s="2">
        <v>1</v>
      </c>
      <c r="B18" s="2" t="s">
        <v>49</v>
      </c>
      <c r="C18" s="2">
        <v>190</v>
      </c>
      <c r="D18" s="2">
        <v>81.41</v>
      </c>
      <c r="E18" s="2">
        <v>250</v>
      </c>
      <c r="F18" s="2">
        <v>2.0299999999999998</v>
      </c>
      <c r="G18" s="2">
        <v>81</v>
      </c>
      <c r="H18" s="2">
        <v>43.17</v>
      </c>
      <c r="I18" s="2">
        <v>521</v>
      </c>
      <c r="J18" s="15">
        <f t="shared" si="0"/>
        <v>126.61</v>
      </c>
      <c r="K18" s="229"/>
    </row>
    <row r="19" spans="1:11" x14ac:dyDescent="0.25">
      <c r="A19" s="3" t="s">
        <v>53</v>
      </c>
      <c r="B19" s="3" t="s">
        <v>35</v>
      </c>
      <c r="C19" s="3">
        <f>C11+C15+C17+C18</f>
        <v>1475</v>
      </c>
      <c r="D19" s="3">
        <f t="shared" ref="D19:J19" si="1">D11+D15+D17+D18</f>
        <v>248.07</v>
      </c>
      <c r="E19" s="3">
        <f t="shared" si="1"/>
        <v>4250</v>
      </c>
      <c r="F19" s="3">
        <f t="shared" si="1"/>
        <v>708.6099999999999</v>
      </c>
      <c r="G19" s="3">
        <f t="shared" si="1"/>
        <v>1881</v>
      </c>
      <c r="H19" s="3">
        <f t="shared" si="1"/>
        <v>225.18</v>
      </c>
      <c r="I19" s="3">
        <f t="shared" si="1"/>
        <v>7606</v>
      </c>
      <c r="J19" s="3">
        <f t="shared" si="1"/>
        <v>1181.8599999999999</v>
      </c>
      <c r="K19" s="229"/>
    </row>
    <row r="20" spans="1:11" x14ac:dyDescent="0.25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229"/>
    </row>
    <row r="21" spans="1:11" x14ac:dyDescent="0.25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spans="1:11" x14ac:dyDescent="0.25">
      <c r="A22" s="324" t="s">
        <v>859</v>
      </c>
      <c r="B22" s="325"/>
      <c r="C22" s="325"/>
      <c r="D22" s="325"/>
      <c r="E22" s="325"/>
      <c r="F22" s="325"/>
      <c r="G22" s="325"/>
      <c r="H22" s="325"/>
      <c r="I22" s="325"/>
      <c r="J22" s="325"/>
      <c r="K22" s="229"/>
    </row>
    <row r="23" spans="1:11" x14ac:dyDescent="0.25">
      <c r="A23" s="324" t="s">
        <v>870</v>
      </c>
      <c r="B23" s="325"/>
      <c r="C23" s="325"/>
      <c r="D23" s="325"/>
      <c r="E23" s="325"/>
      <c r="F23" s="325"/>
      <c r="G23" s="325"/>
      <c r="H23" s="325"/>
      <c r="I23" s="325"/>
      <c r="J23" s="325"/>
      <c r="K23" s="229"/>
    </row>
    <row r="24" spans="1:11" x14ac:dyDescent="0.25">
      <c r="A24" s="324" t="s">
        <v>861</v>
      </c>
      <c r="B24" s="325"/>
      <c r="C24" s="325"/>
      <c r="D24" s="325"/>
      <c r="E24" s="325"/>
      <c r="F24" s="325"/>
      <c r="G24" s="325"/>
      <c r="H24" s="325"/>
      <c r="I24" s="325"/>
      <c r="J24" s="325"/>
      <c r="K24" s="229"/>
    </row>
    <row r="25" spans="1:11" x14ac:dyDescent="0.25">
      <c r="A25" s="326" t="s">
        <v>56</v>
      </c>
      <c r="B25" s="325"/>
      <c r="C25" s="325"/>
      <c r="D25" s="325"/>
      <c r="E25" s="325"/>
      <c r="F25" s="325"/>
      <c r="G25" s="325"/>
      <c r="H25" s="325"/>
      <c r="I25" s="325"/>
      <c r="J25" s="325"/>
      <c r="K25" s="229"/>
    </row>
    <row r="26" spans="1:11" ht="75" x14ac:dyDescent="0.25">
      <c r="A26" s="230" t="s">
        <v>1</v>
      </c>
      <c r="B26" s="230" t="s">
        <v>2</v>
      </c>
      <c r="C26" s="230" t="s">
        <v>862</v>
      </c>
      <c r="D26" s="230" t="s">
        <v>863</v>
      </c>
      <c r="E26" s="230" t="s">
        <v>864</v>
      </c>
      <c r="F26" s="230" t="s">
        <v>865</v>
      </c>
      <c r="G26" s="230" t="s">
        <v>866</v>
      </c>
      <c r="H26" s="230" t="s">
        <v>867</v>
      </c>
      <c r="I26" s="230" t="s">
        <v>868</v>
      </c>
      <c r="J26" s="230" t="s">
        <v>869</v>
      </c>
      <c r="K26" s="229"/>
    </row>
    <row r="27" spans="1:11" x14ac:dyDescent="0.25">
      <c r="A27" s="2">
        <v>1</v>
      </c>
      <c r="B27" s="2" t="s">
        <v>15</v>
      </c>
      <c r="C27" s="2">
        <v>152</v>
      </c>
      <c r="D27" s="2">
        <v>3.2</v>
      </c>
      <c r="E27" s="2">
        <v>250</v>
      </c>
      <c r="F27" s="2">
        <v>21.68</v>
      </c>
      <c r="G27" s="2">
        <v>80</v>
      </c>
      <c r="H27" s="2">
        <v>10.5</v>
      </c>
      <c r="I27" s="2">
        <v>482</v>
      </c>
      <c r="J27" s="11">
        <f>D27+F27+H27</f>
        <v>35.379999999999995</v>
      </c>
      <c r="K27" s="229"/>
    </row>
    <row r="28" spans="1:11" x14ac:dyDescent="0.25">
      <c r="A28" s="2">
        <v>2</v>
      </c>
      <c r="B28" s="2" t="s">
        <v>16</v>
      </c>
      <c r="C28" s="2">
        <v>152</v>
      </c>
      <c r="D28" s="2">
        <v>3.5</v>
      </c>
      <c r="E28" s="2">
        <v>250</v>
      </c>
      <c r="F28" s="2">
        <v>6.54</v>
      </c>
      <c r="G28" s="2">
        <v>80</v>
      </c>
      <c r="H28" s="2">
        <v>0</v>
      </c>
      <c r="I28" s="2">
        <v>482</v>
      </c>
      <c r="J28" s="11">
        <f t="shared" ref="J28:J46" si="2">D28+F28+H28</f>
        <v>10.039999999999999</v>
      </c>
      <c r="K28" s="229"/>
    </row>
    <row r="29" spans="1:11" x14ac:dyDescent="0.25">
      <c r="A29" s="2">
        <v>3</v>
      </c>
      <c r="B29" s="2" t="s">
        <v>18</v>
      </c>
      <c r="C29" s="2">
        <v>152</v>
      </c>
      <c r="D29" s="2">
        <v>26</v>
      </c>
      <c r="E29" s="2">
        <v>250</v>
      </c>
      <c r="F29" s="2">
        <v>87.97</v>
      </c>
      <c r="G29" s="2">
        <v>80</v>
      </c>
      <c r="H29" s="2">
        <v>26.61</v>
      </c>
      <c r="I29" s="2">
        <v>482</v>
      </c>
      <c r="J29" s="11">
        <f t="shared" si="2"/>
        <v>140.57999999999998</v>
      </c>
      <c r="K29" s="229"/>
    </row>
    <row r="30" spans="1:11" x14ac:dyDescent="0.25">
      <c r="A30" s="2">
        <v>4</v>
      </c>
      <c r="B30" s="2" t="s">
        <v>21</v>
      </c>
      <c r="C30" s="2">
        <v>152</v>
      </c>
      <c r="D30" s="2">
        <v>37.07</v>
      </c>
      <c r="E30" s="2">
        <v>250</v>
      </c>
      <c r="F30" s="2">
        <v>21</v>
      </c>
      <c r="G30" s="2">
        <v>80</v>
      </c>
      <c r="H30" s="2">
        <v>0</v>
      </c>
      <c r="I30" s="2">
        <v>482</v>
      </c>
      <c r="J30" s="11">
        <f t="shared" si="2"/>
        <v>58.07</v>
      </c>
      <c r="K30" s="229"/>
    </row>
    <row r="31" spans="1:11" x14ac:dyDescent="0.25">
      <c r="A31" s="2">
        <v>5</v>
      </c>
      <c r="B31" s="2" t="s">
        <v>23</v>
      </c>
      <c r="C31" s="2">
        <v>152</v>
      </c>
      <c r="D31" s="2">
        <v>0</v>
      </c>
      <c r="E31" s="2">
        <v>250</v>
      </c>
      <c r="F31" s="2">
        <v>30.8</v>
      </c>
      <c r="G31" s="2">
        <v>80</v>
      </c>
      <c r="H31" s="2">
        <v>3</v>
      </c>
      <c r="I31" s="2">
        <v>482</v>
      </c>
      <c r="J31" s="11">
        <f t="shared" si="2"/>
        <v>33.799999999999997</v>
      </c>
      <c r="K31" s="229"/>
    </row>
    <row r="32" spans="1:11" x14ac:dyDescent="0.25">
      <c r="A32" s="2">
        <v>6</v>
      </c>
      <c r="B32" s="2" t="s">
        <v>25</v>
      </c>
      <c r="C32" s="2">
        <v>152</v>
      </c>
      <c r="D32" s="2">
        <v>22.1</v>
      </c>
      <c r="E32" s="2">
        <v>250</v>
      </c>
      <c r="F32" s="2">
        <v>10.5</v>
      </c>
      <c r="G32" s="2">
        <v>80</v>
      </c>
      <c r="H32" s="2">
        <v>9.32</v>
      </c>
      <c r="I32" s="2">
        <v>482</v>
      </c>
      <c r="J32" s="11">
        <f t="shared" si="2"/>
        <v>41.92</v>
      </c>
      <c r="K32" s="229"/>
    </row>
    <row r="33" spans="1:11" x14ac:dyDescent="0.25">
      <c r="A33" s="2">
        <v>7</v>
      </c>
      <c r="B33" s="2" t="s">
        <v>27</v>
      </c>
      <c r="C33" s="2">
        <v>844</v>
      </c>
      <c r="D33" s="2">
        <v>0</v>
      </c>
      <c r="E33" s="2">
        <v>1245</v>
      </c>
      <c r="F33" s="2">
        <v>388.26</v>
      </c>
      <c r="G33" s="2">
        <v>554</v>
      </c>
      <c r="H33" s="2">
        <v>721.29</v>
      </c>
      <c r="I33" s="2">
        <v>2643</v>
      </c>
      <c r="J33" s="11">
        <f t="shared" si="2"/>
        <v>1109.55</v>
      </c>
      <c r="K33" s="229"/>
    </row>
    <row r="34" spans="1:11" x14ac:dyDescent="0.25">
      <c r="A34" s="2">
        <v>8</v>
      </c>
      <c r="B34" s="2" t="s">
        <v>29</v>
      </c>
      <c r="C34" s="2">
        <v>452</v>
      </c>
      <c r="D34" s="2">
        <v>56.89</v>
      </c>
      <c r="E34" s="2">
        <v>500</v>
      </c>
      <c r="F34" s="2">
        <v>61.77</v>
      </c>
      <c r="G34" s="2">
        <v>271</v>
      </c>
      <c r="H34" s="2">
        <v>12.1</v>
      </c>
      <c r="I34" s="2">
        <v>1223</v>
      </c>
      <c r="J34" s="11">
        <f t="shared" si="2"/>
        <v>130.76</v>
      </c>
      <c r="K34" s="229"/>
    </row>
    <row r="35" spans="1:11" x14ac:dyDescent="0.25">
      <c r="A35" s="2">
        <v>9</v>
      </c>
      <c r="B35" s="2" t="s">
        <v>30</v>
      </c>
      <c r="C35" s="2">
        <v>152</v>
      </c>
      <c r="D35" s="2">
        <v>59.78</v>
      </c>
      <c r="E35" s="2">
        <v>250</v>
      </c>
      <c r="F35" s="2">
        <v>195.06</v>
      </c>
      <c r="G35" s="2">
        <v>90</v>
      </c>
      <c r="H35" s="2">
        <v>8.1999999999999993</v>
      </c>
      <c r="I35" s="2">
        <v>492</v>
      </c>
      <c r="J35" s="11">
        <f t="shared" si="2"/>
        <v>263.04000000000002</v>
      </c>
      <c r="K35" s="229"/>
    </row>
    <row r="36" spans="1:11" x14ac:dyDescent="0.25">
      <c r="A36" s="2">
        <v>10</v>
      </c>
      <c r="B36" s="2" t="s">
        <v>31</v>
      </c>
      <c r="C36" s="2">
        <v>152</v>
      </c>
      <c r="D36" s="2">
        <v>5</v>
      </c>
      <c r="E36" s="2">
        <v>250</v>
      </c>
      <c r="F36" s="2">
        <v>18.559999999999999</v>
      </c>
      <c r="G36" s="2">
        <v>80</v>
      </c>
      <c r="H36" s="2">
        <v>15.36</v>
      </c>
      <c r="I36" s="2">
        <v>482</v>
      </c>
      <c r="J36" s="11">
        <f t="shared" si="2"/>
        <v>38.92</v>
      </c>
      <c r="K36" s="229"/>
    </row>
    <row r="37" spans="1:11" x14ac:dyDescent="0.25">
      <c r="A37" s="3" t="s">
        <v>34</v>
      </c>
      <c r="B37" s="3" t="s">
        <v>35</v>
      </c>
      <c r="C37" s="3">
        <v>2512</v>
      </c>
      <c r="D37" s="3">
        <f t="shared" ref="D37:I37" si="3">SUM(D27:D36)</f>
        <v>213.54</v>
      </c>
      <c r="E37" s="3">
        <f t="shared" si="3"/>
        <v>3745</v>
      </c>
      <c r="F37" s="3">
        <f t="shared" si="3"/>
        <v>842.13999999999987</v>
      </c>
      <c r="G37" s="3">
        <f t="shared" si="3"/>
        <v>1475</v>
      </c>
      <c r="H37" s="3">
        <f t="shared" si="3"/>
        <v>806.38</v>
      </c>
      <c r="I37" s="3">
        <f t="shared" si="3"/>
        <v>7732</v>
      </c>
      <c r="J37" s="12">
        <f t="shared" si="2"/>
        <v>1862.06</v>
      </c>
      <c r="K37" s="229"/>
    </row>
    <row r="38" spans="1:11" x14ac:dyDescent="0.25">
      <c r="A38" s="2">
        <v>1</v>
      </c>
      <c r="B38" s="2" t="s">
        <v>36</v>
      </c>
      <c r="C38" s="2">
        <v>159</v>
      </c>
      <c r="D38" s="2">
        <v>1.66</v>
      </c>
      <c r="E38" s="2">
        <v>495</v>
      </c>
      <c r="F38" s="2">
        <v>37.19</v>
      </c>
      <c r="G38" s="2">
        <v>131</v>
      </c>
      <c r="H38" s="2">
        <v>25.83</v>
      </c>
      <c r="I38" s="2">
        <v>785</v>
      </c>
      <c r="J38" s="11">
        <f t="shared" si="2"/>
        <v>64.679999999999993</v>
      </c>
      <c r="K38" s="229"/>
    </row>
    <row r="39" spans="1:11" x14ac:dyDescent="0.25">
      <c r="A39" s="2">
        <v>2</v>
      </c>
      <c r="B39" s="2" t="s">
        <v>38</v>
      </c>
      <c r="C39" s="2">
        <v>149</v>
      </c>
      <c r="D39" s="2">
        <v>45.94</v>
      </c>
      <c r="E39" s="2">
        <v>250</v>
      </c>
      <c r="F39" s="2">
        <v>10</v>
      </c>
      <c r="G39" s="2">
        <v>80</v>
      </c>
      <c r="H39" s="2">
        <v>0</v>
      </c>
      <c r="I39" s="2">
        <v>479</v>
      </c>
      <c r="J39" s="11">
        <f t="shared" si="2"/>
        <v>55.94</v>
      </c>
      <c r="K39" s="229"/>
    </row>
    <row r="40" spans="1:11" x14ac:dyDescent="0.25">
      <c r="A40" s="2">
        <v>3</v>
      </c>
      <c r="B40" s="2" t="s">
        <v>40</v>
      </c>
      <c r="C40" s="2">
        <v>144</v>
      </c>
      <c r="D40" s="2">
        <v>2.12</v>
      </c>
      <c r="E40" s="2">
        <v>250</v>
      </c>
      <c r="F40" s="2">
        <v>0</v>
      </c>
      <c r="G40" s="2">
        <v>53</v>
      </c>
      <c r="H40" s="2">
        <v>0</v>
      </c>
      <c r="I40" s="2">
        <v>447</v>
      </c>
      <c r="J40" s="11">
        <f t="shared" si="2"/>
        <v>2.12</v>
      </c>
      <c r="K40" s="229"/>
    </row>
    <row r="41" spans="1:11" x14ac:dyDescent="0.25">
      <c r="A41" s="3" t="s">
        <v>46</v>
      </c>
      <c r="B41" s="3" t="s">
        <v>35</v>
      </c>
      <c r="C41" s="3">
        <v>452</v>
      </c>
      <c r="D41" s="3">
        <f t="shared" ref="D41:I41" si="4">SUM(D38:D40)</f>
        <v>49.719999999999992</v>
      </c>
      <c r="E41" s="3">
        <f t="shared" si="4"/>
        <v>995</v>
      </c>
      <c r="F41" s="3">
        <f t="shared" si="4"/>
        <v>47.19</v>
      </c>
      <c r="G41" s="3">
        <f t="shared" si="4"/>
        <v>264</v>
      </c>
      <c r="H41" s="3">
        <f t="shared" si="4"/>
        <v>25.83</v>
      </c>
      <c r="I41" s="3">
        <f t="shared" si="4"/>
        <v>1711</v>
      </c>
      <c r="J41" s="12">
        <f t="shared" si="2"/>
        <v>122.74</v>
      </c>
      <c r="K41" s="229"/>
    </row>
    <row r="42" spans="1:11" x14ac:dyDescent="0.25">
      <c r="A42" s="2">
        <v>1</v>
      </c>
      <c r="B42" s="2" t="s">
        <v>47</v>
      </c>
      <c r="C42" s="2">
        <v>640</v>
      </c>
      <c r="D42" s="2">
        <v>356.39</v>
      </c>
      <c r="E42" s="2">
        <v>1980</v>
      </c>
      <c r="F42" s="2">
        <v>533.07000000000005</v>
      </c>
      <c r="G42" s="2">
        <v>824</v>
      </c>
      <c r="H42" s="2">
        <v>39.32</v>
      </c>
      <c r="I42" s="2">
        <v>3444</v>
      </c>
      <c r="J42" s="11">
        <f t="shared" si="2"/>
        <v>928.78000000000009</v>
      </c>
      <c r="K42" s="229"/>
    </row>
    <row r="43" spans="1:11" x14ac:dyDescent="0.25">
      <c r="A43" s="3" t="s">
        <v>48</v>
      </c>
      <c r="B43" s="3" t="s">
        <v>35</v>
      </c>
      <c r="C43" s="3">
        <v>640</v>
      </c>
      <c r="D43" s="2">
        <v>356.39</v>
      </c>
      <c r="E43" s="2">
        <v>1980</v>
      </c>
      <c r="F43" s="2">
        <v>533.07000000000005</v>
      </c>
      <c r="G43" s="2">
        <v>824</v>
      </c>
      <c r="H43" s="2">
        <v>39.32</v>
      </c>
      <c r="I43" s="2">
        <v>3444</v>
      </c>
      <c r="J43" s="11">
        <f t="shared" si="2"/>
        <v>928.78000000000009</v>
      </c>
      <c r="K43" s="229"/>
    </row>
    <row r="44" spans="1:11" x14ac:dyDescent="0.25">
      <c r="A44" s="2">
        <v>1</v>
      </c>
      <c r="B44" s="2" t="s">
        <v>49</v>
      </c>
      <c r="C44" s="2">
        <v>445</v>
      </c>
      <c r="D44" s="2">
        <v>230.41</v>
      </c>
      <c r="E44" s="2">
        <v>1240</v>
      </c>
      <c r="F44" s="2">
        <v>40.39</v>
      </c>
      <c r="G44" s="2">
        <v>551</v>
      </c>
      <c r="H44" s="2">
        <v>101.02</v>
      </c>
      <c r="I44" s="2">
        <v>2236</v>
      </c>
      <c r="J44" s="11">
        <f t="shared" si="2"/>
        <v>371.82</v>
      </c>
      <c r="K44" s="229"/>
    </row>
    <row r="45" spans="1:11" x14ac:dyDescent="0.25">
      <c r="A45" s="2">
        <v>2</v>
      </c>
      <c r="B45" s="2" t="s">
        <v>50</v>
      </c>
      <c r="C45" s="2">
        <v>118</v>
      </c>
      <c r="D45" s="2">
        <v>0</v>
      </c>
      <c r="E45" s="2">
        <v>500</v>
      </c>
      <c r="F45" s="2">
        <v>311.60000000000002</v>
      </c>
      <c r="G45" s="2">
        <v>100</v>
      </c>
      <c r="H45" s="2">
        <v>297.97000000000003</v>
      </c>
      <c r="I45" s="2">
        <v>718</v>
      </c>
      <c r="J45" s="11">
        <f t="shared" si="2"/>
        <v>609.57000000000005</v>
      </c>
      <c r="K45" s="229"/>
    </row>
    <row r="46" spans="1:11" x14ac:dyDescent="0.25">
      <c r="A46" s="3" t="s">
        <v>53</v>
      </c>
      <c r="B46" s="3" t="s">
        <v>35</v>
      </c>
      <c r="C46" s="3">
        <v>4167</v>
      </c>
      <c r="D46" s="3">
        <f>D37+D41+D43+D44+D45</f>
        <v>850.06</v>
      </c>
      <c r="E46" s="3">
        <f t="shared" ref="E46:I46" si="5">E37+E41+E43+E44+E45</f>
        <v>8460</v>
      </c>
      <c r="F46" s="3">
        <f t="shared" si="5"/>
        <v>1774.3900000000003</v>
      </c>
      <c r="G46" s="3">
        <f t="shared" si="5"/>
        <v>3214</v>
      </c>
      <c r="H46" s="3">
        <f t="shared" si="5"/>
        <v>1270.52</v>
      </c>
      <c r="I46" s="3">
        <f t="shared" si="5"/>
        <v>15841</v>
      </c>
      <c r="J46" s="12">
        <f t="shared" si="2"/>
        <v>3894.9700000000003</v>
      </c>
      <c r="K46" s="229"/>
    </row>
  </sheetData>
  <mergeCells count="8">
    <mergeCell ref="A24:J24"/>
    <mergeCell ref="A25:J25"/>
    <mergeCell ref="A1:J1"/>
    <mergeCell ref="A2:J2"/>
    <mergeCell ref="A3:J3"/>
    <mergeCell ref="A4:J4"/>
    <mergeCell ref="A22:J22"/>
    <mergeCell ref="A23:J2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7" workbookViewId="0">
      <selection activeCell="O39" sqref="O39"/>
    </sheetView>
  </sheetViews>
  <sheetFormatPr defaultRowHeight="15" x14ac:dyDescent="0.25"/>
  <sheetData>
    <row r="1" spans="1:10" x14ac:dyDescent="0.25">
      <c r="A1" s="324" t="s">
        <v>859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0" x14ac:dyDescent="0.25">
      <c r="A2" s="324" t="s">
        <v>871</v>
      </c>
      <c r="B2" s="325"/>
      <c r="C2" s="325"/>
      <c r="D2" s="325"/>
      <c r="E2" s="325"/>
      <c r="F2" s="325"/>
      <c r="G2" s="325"/>
      <c r="H2" s="325"/>
      <c r="I2" s="325"/>
      <c r="J2" s="325"/>
    </row>
    <row r="3" spans="1:10" x14ac:dyDescent="0.25">
      <c r="A3" s="324" t="s">
        <v>861</v>
      </c>
      <c r="B3" s="325"/>
      <c r="C3" s="325"/>
      <c r="D3" s="325"/>
      <c r="E3" s="325"/>
      <c r="F3" s="325"/>
      <c r="G3" s="325"/>
      <c r="H3" s="325"/>
      <c r="I3" s="325"/>
      <c r="J3" s="325"/>
    </row>
    <row r="4" spans="1:10" x14ac:dyDescent="0.25">
      <c r="A4" s="326" t="s">
        <v>56</v>
      </c>
      <c r="B4" s="325"/>
      <c r="C4" s="325"/>
      <c r="D4" s="325"/>
      <c r="E4" s="325"/>
      <c r="F4" s="325"/>
      <c r="G4" s="325"/>
      <c r="H4" s="325"/>
      <c r="I4" s="325"/>
      <c r="J4" s="325"/>
    </row>
    <row r="5" spans="1:10" ht="75" x14ac:dyDescent="0.25">
      <c r="A5" s="232" t="s">
        <v>1</v>
      </c>
      <c r="B5" s="232" t="s">
        <v>2</v>
      </c>
      <c r="C5" s="232" t="s">
        <v>862</v>
      </c>
      <c r="D5" s="232" t="s">
        <v>863</v>
      </c>
      <c r="E5" s="232" t="s">
        <v>864</v>
      </c>
      <c r="F5" s="232" t="s">
        <v>865</v>
      </c>
      <c r="G5" s="232" t="s">
        <v>866</v>
      </c>
      <c r="H5" s="232" t="s">
        <v>867</v>
      </c>
      <c r="I5" s="232" t="s">
        <v>868</v>
      </c>
      <c r="J5" s="232" t="s">
        <v>869</v>
      </c>
    </row>
    <row r="6" spans="1:10" x14ac:dyDescent="0.25">
      <c r="A6" s="233">
        <v>1</v>
      </c>
      <c r="B6" s="233" t="s">
        <v>19</v>
      </c>
      <c r="C6" s="233">
        <v>285</v>
      </c>
      <c r="D6" s="233">
        <v>28</v>
      </c>
      <c r="E6" s="233">
        <v>250</v>
      </c>
      <c r="F6" s="233">
        <v>3</v>
      </c>
      <c r="G6" s="233">
        <v>5</v>
      </c>
      <c r="H6" s="233">
        <v>17</v>
      </c>
      <c r="I6" s="233">
        <v>540</v>
      </c>
      <c r="J6" s="235">
        <f>D6+F6+H6</f>
        <v>48</v>
      </c>
    </row>
    <row r="7" spans="1:10" x14ac:dyDescent="0.25">
      <c r="A7" s="2">
        <v>2</v>
      </c>
      <c r="B7" s="2" t="s">
        <v>27</v>
      </c>
      <c r="C7" s="2">
        <v>4225</v>
      </c>
      <c r="D7" s="2">
        <v>2767</v>
      </c>
      <c r="E7" s="2">
        <v>4030</v>
      </c>
      <c r="F7" s="2">
        <v>112</v>
      </c>
      <c r="G7" s="2">
        <v>671</v>
      </c>
      <c r="H7" s="2">
        <v>155</v>
      </c>
      <c r="I7" s="2">
        <v>8926</v>
      </c>
      <c r="J7" s="42">
        <f t="shared" ref="J7:J18" si="0">D7+F7+H7</f>
        <v>3034</v>
      </c>
    </row>
    <row r="8" spans="1:10" x14ac:dyDescent="0.25">
      <c r="A8" s="2">
        <v>3</v>
      </c>
      <c r="B8" s="2" t="s">
        <v>30</v>
      </c>
      <c r="C8" s="2">
        <v>478</v>
      </c>
      <c r="D8" s="2">
        <v>21</v>
      </c>
      <c r="E8" s="2">
        <v>250</v>
      </c>
      <c r="F8" s="2">
        <v>5</v>
      </c>
      <c r="G8" s="2">
        <v>39</v>
      </c>
      <c r="H8" s="2">
        <v>11</v>
      </c>
      <c r="I8" s="2">
        <v>767</v>
      </c>
      <c r="J8" s="42">
        <f t="shared" si="0"/>
        <v>37</v>
      </c>
    </row>
    <row r="9" spans="1:10" x14ac:dyDescent="0.25">
      <c r="A9" s="2">
        <v>4</v>
      </c>
      <c r="B9" s="2" t="s">
        <v>31</v>
      </c>
      <c r="C9" s="2">
        <v>940</v>
      </c>
      <c r="D9" s="2">
        <v>34</v>
      </c>
      <c r="E9" s="2">
        <v>760</v>
      </c>
      <c r="F9" s="2">
        <v>3</v>
      </c>
      <c r="G9" s="2">
        <v>72</v>
      </c>
      <c r="H9" s="2">
        <v>55</v>
      </c>
      <c r="I9" s="2">
        <v>1772</v>
      </c>
      <c r="J9" s="42">
        <f t="shared" si="0"/>
        <v>92</v>
      </c>
    </row>
    <row r="10" spans="1:10" x14ac:dyDescent="0.25">
      <c r="A10" s="3" t="s">
        <v>34</v>
      </c>
      <c r="B10" s="3" t="s">
        <v>35</v>
      </c>
      <c r="C10" s="3">
        <v>5928</v>
      </c>
      <c r="D10" s="3">
        <f>SUM(D6:D9)</f>
        <v>2850</v>
      </c>
      <c r="E10" s="3">
        <v>5290</v>
      </c>
      <c r="F10" s="3">
        <f>SUM(F6:F9)</f>
        <v>123</v>
      </c>
      <c r="G10" s="3">
        <v>787</v>
      </c>
      <c r="H10" s="3">
        <f>SUM(H6:H9)</f>
        <v>238</v>
      </c>
      <c r="I10" s="3">
        <v>12005</v>
      </c>
      <c r="J10" s="42">
        <f t="shared" si="0"/>
        <v>3211</v>
      </c>
    </row>
    <row r="11" spans="1:10" x14ac:dyDescent="0.25">
      <c r="A11" s="2">
        <v>1</v>
      </c>
      <c r="B11" s="2" t="s">
        <v>36</v>
      </c>
      <c r="C11" s="2">
        <v>287</v>
      </c>
      <c r="D11" s="2">
        <v>124</v>
      </c>
      <c r="E11" s="2">
        <v>250</v>
      </c>
      <c r="F11" s="2">
        <v>0</v>
      </c>
      <c r="G11" s="2">
        <v>51</v>
      </c>
      <c r="H11" s="2">
        <v>0</v>
      </c>
      <c r="I11" s="2">
        <v>588</v>
      </c>
      <c r="J11" s="42">
        <f t="shared" si="0"/>
        <v>124</v>
      </c>
    </row>
    <row r="12" spans="1:10" x14ac:dyDescent="0.25">
      <c r="A12" s="2">
        <v>2</v>
      </c>
      <c r="B12" s="2" t="s">
        <v>38</v>
      </c>
      <c r="C12" s="2">
        <v>287</v>
      </c>
      <c r="D12" s="2">
        <v>4</v>
      </c>
      <c r="E12" s="2">
        <v>250</v>
      </c>
      <c r="F12" s="2">
        <v>0</v>
      </c>
      <c r="G12" s="2">
        <v>51</v>
      </c>
      <c r="H12" s="2">
        <v>0</v>
      </c>
      <c r="I12" s="2">
        <v>588</v>
      </c>
      <c r="J12" s="42">
        <f t="shared" si="0"/>
        <v>4</v>
      </c>
    </row>
    <row r="13" spans="1:10" x14ac:dyDescent="0.25">
      <c r="A13" s="2">
        <v>3</v>
      </c>
      <c r="B13" s="2" t="s">
        <v>39</v>
      </c>
      <c r="C13" s="2">
        <v>287</v>
      </c>
      <c r="D13" s="2">
        <v>0</v>
      </c>
      <c r="E13" s="2">
        <v>250</v>
      </c>
      <c r="F13" s="2">
        <v>0</v>
      </c>
      <c r="G13" s="2">
        <v>51</v>
      </c>
      <c r="H13" s="2">
        <v>0</v>
      </c>
      <c r="I13" s="2">
        <v>588</v>
      </c>
      <c r="J13" s="42">
        <f t="shared" si="0"/>
        <v>0</v>
      </c>
    </row>
    <row r="14" spans="1:10" x14ac:dyDescent="0.25">
      <c r="A14" s="2">
        <v>4</v>
      </c>
      <c r="B14" s="2" t="s">
        <v>40</v>
      </c>
      <c r="C14" s="2">
        <v>287</v>
      </c>
      <c r="D14" s="2">
        <v>6</v>
      </c>
      <c r="E14" s="2">
        <v>250</v>
      </c>
      <c r="F14" s="2">
        <v>0</v>
      </c>
      <c r="G14" s="2">
        <v>51</v>
      </c>
      <c r="H14" s="2">
        <v>0</v>
      </c>
      <c r="I14" s="2">
        <v>588</v>
      </c>
      <c r="J14" s="42">
        <f t="shared" si="0"/>
        <v>6</v>
      </c>
    </row>
    <row r="15" spans="1:10" x14ac:dyDescent="0.25">
      <c r="A15" s="3" t="s">
        <v>46</v>
      </c>
      <c r="B15" s="3" t="s">
        <v>35</v>
      </c>
      <c r="C15" s="3">
        <v>1148</v>
      </c>
      <c r="D15" s="3">
        <f>SUM(D11:D14)</f>
        <v>134</v>
      </c>
      <c r="E15" s="3">
        <v>1000</v>
      </c>
      <c r="F15" s="3">
        <v>0</v>
      </c>
      <c r="G15" s="3">
        <v>204</v>
      </c>
      <c r="H15" s="3">
        <v>0</v>
      </c>
      <c r="I15" s="3">
        <v>2352</v>
      </c>
      <c r="J15" s="42">
        <f t="shared" si="0"/>
        <v>134</v>
      </c>
    </row>
    <row r="16" spans="1:10" x14ac:dyDescent="0.25">
      <c r="A16" s="2">
        <v>1</v>
      </c>
      <c r="B16" s="2" t="s">
        <v>47</v>
      </c>
      <c r="C16" s="2">
        <v>1415</v>
      </c>
      <c r="D16" s="2">
        <v>245</v>
      </c>
      <c r="E16" s="2">
        <v>1200</v>
      </c>
      <c r="F16" s="2">
        <v>7</v>
      </c>
      <c r="G16" s="2">
        <v>213</v>
      </c>
      <c r="H16" s="2">
        <v>17</v>
      </c>
      <c r="I16" s="2">
        <v>2828</v>
      </c>
      <c r="J16" s="42">
        <f t="shared" si="0"/>
        <v>269</v>
      </c>
    </row>
    <row r="17" spans="1:10" x14ac:dyDescent="0.25">
      <c r="A17" s="3" t="s">
        <v>48</v>
      </c>
      <c r="B17" s="3" t="s">
        <v>35</v>
      </c>
      <c r="C17" s="3">
        <v>1415</v>
      </c>
      <c r="D17" s="2">
        <v>245</v>
      </c>
      <c r="E17" s="2">
        <v>1200</v>
      </c>
      <c r="F17" s="2">
        <v>7</v>
      </c>
      <c r="G17" s="2">
        <v>213</v>
      </c>
      <c r="H17" s="2">
        <v>17</v>
      </c>
      <c r="I17" s="3">
        <v>2828</v>
      </c>
      <c r="J17" s="42">
        <f t="shared" si="0"/>
        <v>269</v>
      </c>
    </row>
    <row r="18" spans="1:10" x14ac:dyDescent="0.25">
      <c r="A18" s="2">
        <v>1</v>
      </c>
      <c r="B18" s="2" t="s">
        <v>49</v>
      </c>
      <c r="C18" s="2">
        <v>578</v>
      </c>
      <c r="D18" s="2">
        <v>118</v>
      </c>
      <c r="E18" s="2">
        <v>1950</v>
      </c>
      <c r="F18" s="2">
        <v>57</v>
      </c>
      <c r="G18" s="2">
        <v>360</v>
      </c>
      <c r="H18" s="2">
        <v>34</v>
      </c>
      <c r="I18" s="2">
        <v>2888</v>
      </c>
      <c r="J18" s="42">
        <f t="shared" si="0"/>
        <v>209</v>
      </c>
    </row>
    <row r="19" spans="1:10" x14ac:dyDescent="0.25">
      <c r="A19" s="3" t="s">
        <v>53</v>
      </c>
      <c r="B19" s="3" t="s">
        <v>35</v>
      </c>
      <c r="C19" s="3">
        <f>C10+C15+C17+C18</f>
        <v>9069</v>
      </c>
      <c r="D19" s="3">
        <f t="shared" ref="D19:J19" si="1">D10+D15+D17+D18</f>
        <v>3347</v>
      </c>
      <c r="E19" s="3">
        <f t="shared" si="1"/>
        <v>9440</v>
      </c>
      <c r="F19" s="3">
        <f t="shared" si="1"/>
        <v>187</v>
      </c>
      <c r="G19" s="3">
        <f t="shared" si="1"/>
        <v>1564</v>
      </c>
      <c r="H19" s="3">
        <f t="shared" si="1"/>
        <v>289</v>
      </c>
      <c r="I19" s="3">
        <f t="shared" si="1"/>
        <v>20073</v>
      </c>
      <c r="J19" s="3">
        <f t="shared" si="1"/>
        <v>3823</v>
      </c>
    </row>
    <row r="20" spans="1:10" x14ac:dyDescent="0.25">
      <c r="A20" s="229"/>
      <c r="B20" s="229"/>
      <c r="C20" s="229"/>
      <c r="D20" s="229"/>
      <c r="E20" s="229"/>
      <c r="F20" s="229"/>
      <c r="G20" s="229"/>
      <c r="H20" s="229"/>
      <c r="I20" s="229"/>
      <c r="J20" s="229"/>
    </row>
    <row r="21" spans="1:10" x14ac:dyDescent="0.25">
      <c r="A21" s="324" t="s">
        <v>859</v>
      </c>
      <c r="B21" s="325"/>
      <c r="C21" s="325"/>
      <c r="D21" s="325"/>
      <c r="E21" s="325"/>
      <c r="F21" s="325"/>
      <c r="G21" s="325"/>
      <c r="H21" s="325"/>
      <c r="I21" s="325"/>
      <c r="J21" s="325"/>
    </row>
    <row r="22" spans="1:10" x14ac:dyDescent="0.25">
      <c r="A22" s="324" t="s">
        <v>872</v>
      </c>
      <c r="B22" s="325"/>
      <c r="C22" s="325"/>
      <c r="D22" s="325"/>
      <c r="E22" s="325"/>
      <c r="F22" s="325"/>
      <c r="G22" s="325"/>
      <c r="H22" s="325"/>
      <c r="I22" s="325"/>
      <c r="J22" s="325"/>
    </row>
    <row r="23" spans="1:10" x14ac:dyDescent="0.25">
      <c r="A23" s="324" t="s">
        <v>861</v>
      </c>
      <c r="B23" s="325"/>
      <c r="C23" s="325"/>
      <c r="D23" s="325"/>
      <c r="E23" s="325"/>
      <c r="F23" s="325"/>
      <c r="G23" s="325"/>
      <c r="H23" s="325"/>
      <c r="I23" s="325"/>
      <c r="J23" s="325"/>
    </row>
    <row r="24" spans="1:10" x14ac:dyDescent="0.25">
      <c r="A24" s="326" t="s">
        <v>56</v>
      </c>
      <c r="B24" s="325"/>
      <c r="C24" s="325"/>
      <c r="D24" s="325"/>
      <c r="E24" s="325"/>
      <c r="F24" s="325"/>
      <c r="G24" s="325"/>
      <c r="H24" s="325"/>
      <c r="I24" s="325"/>
      <c r="J24" s="325"/>
    </row>
    <row r="25" spans="1:10" ht="75" x14ac:dyDescent="0.25">
      <c r="A25" s="232" t="s">
        <v>1</v>
      </c>
      <c r="B25" s="232" t="s">
        <v>2</v>
      </c>
      <c r="C25" s="232" t="s">
        <v>862</v>
      </c>
      <c r="D25" s="232" t="s">
        <v>863</v>
      </c>
      <c r="E25" s="232" t="s">
        <v>864</v>
      </c>
      <c r="F25" s="232" t="s">
        <v>865</v>
      </c>
      <c r="G25" s="232" t="s">
        <v>866</v>
      </c>
      <c r="H25" s="232" t="s">
        <v>867</v>
      </c>
      <c r="I25" s="232" t="s">
        <v>868</v>
      </c>
      <c r="J25" s="232" t="s">
        <v>869</v>
      </c>
    </row>
    <row r="26" spans="1:10" x14ac:dyDescent="0.25">
      <c r="A26" s="233">
        <v>1</v>
      </c>
      <c r="B26" s="233" t="s">
        <v>27</v>
      </c>
      <c r="C26" s="233">
        <v>3115</v>
      </c>
      <c r="D26" s="233">
        <v>450</v>
      </c>
      <c r="E26" s="233">
        <v>1860</v>
      </c>
      <c r="F26" s="233">
        <v>8</v>
      </c>
      <c r="G26" s="233">
        <v>197</v>
      </c>
      <c r="H26" s="233">
        <v>38</v>
      </c>
      <c r="I26" s="233">
        <v>5172</v>
      </c>
      <c r="J26" s="233">
        <f>D26+F26+H26</f>
        <v>496</v>
      </c>
    </row>
    <row r="27" spans="1:10" x14ac:dyDescent="0.25">
      <c r="A27" s="3" t="s">
        <v>34</v>
      </c>
      <c r="B27" s="3" t="s">
        <v>35</v>
      </c>
      <c r="C27" s="2">
        <v>3115</v>
      </c>
      <c r="D27" s="2">
        <v>450</v>
      </c>
      <c r="E27" s="2">
        <v>1860</v>
      </c>
      <c r="F27" s="2">
        <v>8</v>
      </c>
      <c r="G27" s="2">
        <v>197</v>
      </c>
      <c r="H27" s="2">
        <v>38</v>
      </c>
      <c r="I27" s="2">
        <v>5172</v>
      </c>
      <c r="J27" s="2">
        <f t="shared" ref="J27:J32" si="2">D27+F27+H27</f>
        <v>496</v>
      </c>
    </row>
    <row r="28" spans="1:10" x14ac:dyDescent="0.25">
      <c r="A28" s="2">
        <v>1</v>
      </c>
      <c r="B28" s="2" t="s">
        <v>36</v>
      </c>
      <c r="C28" s="2">
        <v>0</v>
      </c>
      <c r="D28" s="2"/>
      <c r="E28" s="2">
        <v>0</v>
      </c>
      <c r="F28" s="2"/>
      <c r="G28" s="2">
        <v>0</v>
      </c>
      <c r="H28" s="2"/>
      <c r="I28" s="2">
        <v>0</v>
      </c>
      <c r="J28" s="2">
        <f t="shared" si="2"/>
        <v>0</v>
      </c>
    </row>
    <row r="29" spans="1:10" x14ac:dyDescent="0.25">
      <c r="A29" s="3" t="s">
        <v>46</v>
      </c>
      <c r="B29" s="3" t="s">
        <v>35</v>
      </c>
      <c r="C29" s="3">
        <v>0</v>
      </c>
      <c r="D29" s="3"/>
      <c r="E29" s="3">
        <v>0</v>
      </c>
      <c r="F29" s="3"/>
      <c r="G29" s="3">
        <v>0</v>
      </c>
      <c r="H29" s="3"/>
      <c r="I29" s="3">
        <v>0</v>
      </c>
      <c r="J29" s="2">
        <f t="shared" si="2"/>
        <v>0</v>
      </c>
    </row>
    <row r="30" spans="1:10" x14ac:dyDescent="0.25">
      <c r="A30" s="2">
        <v>1</v>
      </c>
      <c r="B30" s="2" t="s">
        <v>47</v>
      </c>
      <c r="C30" s="2">
        <v>620</v>
      </c>
      <c r="D30" s="2">
        <v>6.8</v>
      </c>
      <c r="E30" s="2">
        <v>620</v>
      </c>
      <c r="F30" s="2">
        <v>5</v>
      </c>
      <c r="G30" s="2">
        <v>84</v>
      </c>
      <c r="H30" s="2">
        <v>28</v>
      </c>
      <c r="I30" s="2">
        <v>1324</v>
      </c>
      <c r="J30" s="2">
        <f t="shared" si="2"/>
        <v>39.799999999999997</v>
      </c>
    </row>
    <row r="31" spans="1:10" x14ac:dyDescent="0.25">
      <c r="A31" s="3" t="s">
        <v>48</v>
      </c>
      <c r="B31" s="3" t="s">
        <v>35</v>
      </c>
      <c r="C31" s="3">
        <v>620</v>
      </c>
      <c r="D31" s="3"/>
      <c r="E31" s="3">
        <v>620</v>
      </c>
      <c r="F31" s="3"/>
      <c r="G31" s="3">
        <v>84</v>
      </c>
      <c r="H31" s="3"/>
      <c r="I31" s="3">
        <v>1324</v>
      </c>
      <c r="J31" s="2">
        <f t="shared" si="2"/>
        <v>0</v>
      </c>
    </row>
    <row r="32" spans="1:10" x14ac:dyDescent="0.25">
      <c r="A32" s="2">
        <v>1</v>
      </c>
      <c r="B32" s="2" t="s">
        <v>49</v>
      </c>
      <c r="C32" s="2">
        <v>227</v>
      </c>
      <c r="D32" s="2">
        <v>12</v>
      </c>
      <c r="E32" s="2">
        <v>620</v>
      </c>
      <c r="F32" s="2">
        <v>0</v>
      </c>
      <c r="G32" s="2">
        <v>84</v>
      </c>
      <c r="H32" s="2">
        <v>15</v>
      </c>
      <c r="I32" s="2">
        <v>931</v>
      </c>
      <c r="J32" s="2">
        <f t="shared" si="2"/>
        <v>27</v>
      </c>
    </row>
    <row r="33" spans="1:10" x14ac:dyDescent="0.25">
      <c r="A33" s="3" t="s">
        <v>53</v>
      </c>
      <c r="B33" s="3" t="s">
        <v>35</v>
      </c>
      <c r="C33" s="3">
        <v>3962</v>
      </c>
      <c r="D33" s="3">
        <f>D27+D30+D32</f>
        <v>468.8</v>
      </c>
      <c r="E33" s="3">
        <f t="shared" ref="E33:J33" si="3">E27+E30+E32</f>
        <v>3100</v>
      </c>
      <c r="F33" s="3">
        <f t="shared" si="3"/>
        <v>13</v>
      </c>
      <c r="G33" s="3">
        <f t="shared" si="3"/>
        <v>365</v>
      </c>
      <c r="H33" s="3">
        <f t="shared" si="3"/>
        <v>81</v>
      </c>
      <c r="I33" s="3">
        <f t="shared" si="3"/>
        <v>7427</v>
      </c>
      <c r="J33" s="3">
        <f t="shared" si="3"/>
        <v>562.79999999999995</v>
      </c>
    </row>
    <row r="34" spans="1:10" x14ac:dyDescent="0.25">
      <c r="A34" s="229"/>
      <c r="B34" s="229"/>
      <c r="C34" s="229"/>
      <c r="D34" s="229"/>
      <c r="E34" s="229"/>
      <c r="F34" s="229"/>
      <c r="G34" s="229"/>
      <c r="H34" s="229"/>
      <c r="I34" s="229"/>
      <c r="J34" s="229"/>
    </row>
    <row r="35" spans="1:10" x14ac:dyDescent="0.25">
      <c r="A35" s="324" t="s">
        <v>859</v>
      </c>
      <c r="B35" s="325"/>
      <c r="C35" s="325"/>
      <c r="D35" s="325"/>
      <c r="E35" s="325"/>
      <c r="F35" s="325"/>
      <c r="G35" s="325"/>
      <c r="H35" s="325"/>
      <c r="I35" s="325"/>
      <c r="J35" s="325"/>
    </row>
    <row r="36" spans="1:10" x14ac:dyDescent="0.25">
      <c r="A36" s="324" t="s">
        <v>873</v>
      </c>
      <c r="B36" s="325"/>
      <c r="C36" s="325"/>
      <c r="D36" s="325"/>
      <c r="E36" s="325"/>
      <c r="F36" s="325"/>
      <c r="G36" s="325"/>
      <c r="H36" s="325"/>
      <c r="I36" s="325"/>
      <c r="J36" s="325"/>
    </row>
    <row r="37" spans="1:10" x14ac:dyDescent="0.25">
      <c r="A37" s="324" t="s">
        <v>861</v>
      </c>
      <c r="B37" s="325"/>
      <c r="C37" s="325"/>
      <c r="D37" s="325"/>
      <c r="E37" s="325"/>
      <c r="F37" s="325"/>
      <c r="G37" s="325"/>
      <c r="H37" s="325"/>
      <c r="I37" s="325"/>
      <c r="J37" s="325"/>
    </row>
    <row r="38" spans="1:10" x14ac:dyDescent="0.25">
      <c r="A38" s="326" t="s">
        <v>56</v>
      </c>
      <c r="B38" s="325"/>
      <c r="C38" s="325"/>
      <c r="D38" s="325"/>
      <c r="E38" s="325"/>
      <c r="F38" s="325"/>
      <c r="G38" s="325"/>
      <c r="H38" s="325"/>
      <c r="I38" s="325"/>
      <c r="J38" s="325"/>
    </row>
    <row r="39" spans="1:10" ht="75" x14ac:dyDescent="0.25">
      <c r="A39" s="232" t="s">
        <v>1</v>
      </c>
      <c r="B39" s="232" t="s">
        <v>2</v>
      </c>
      <c r="C39" s="232" t="s">
        <v>862</v>
      </c>
      <c r="D39" s="232" t="s">
        <v>863</v>
      </c>
      <c r="E39" s="232" t="s">
        <v>864</v>
      </c>
      <c r="F39" s="232" t="s">
        <v>865</v>
      </c>
      <c r="G39" s="232" t="s">
        <v>866</v>
      </c>
      <c r="H39" s="232" t="s">
        <v>867</v>
      </c>
      <c r="I39" s="232" t="s">
        <v>868</v>
      </c>
      <c r="J39" s="232" t="s">
        <v>869</v>
      </c>
    </row>
    <row r="40" spans="1:10" x14ac:dyDescent="0.25">
      <c r="A40" s="233">
        <v>1</v>
      </c>
      <c r="B40" s="233" t="s">
        <v>27</v>
      </c>
      <c r="C40" s="233">
        <v>3080</v>
      </c>
      <c r="D40" s="233">
        <v>230</v>
      </c>
      <c r="E40" s="233">
        <v>440</v>
      </c>
      <c r="F40" s="233">
        <v>42</v>
      </c>
      <c r="G40" s="233">
        <v>305</v>
      </c>
      <c r="H40" s="233">
        <v>12</v>
      </c>
      <c r="I40" s="233">
        <v>3825</v>
      </c>
      <c r="J40" s="233">
        <f>D40+F40+H40</f>
        <v>284</v>
      </c>
    </row>
    <row r="41" spans="1:10" x14ac:dyDescent="0.25">
      <c r="A41" s="3" t="s">
        <v>34</v>
      </c>
      <c r="B41" s="3" t="s">
        <v>35</v>
      </c>
      <c r="C41" s="3">
        <v>3080</v>
      </c>
      <c r="D41" s="2">
        <v>230</v>
      </c>
      <c r="E41" s="2">
        <v>440</v>
      </c>
      <c r="F41" s="2">
        <v>42</v>
      </c>
      <c r="G41" s="2">
        <v>305</v>
      </c>
      <c r="H41" s="2">
        <v>12</v>
      </c>
      <c r="I41" s="2">
        <v>3825</v>
      </c>
      <c r="J41" s="2">
        <f t="shared" ref="J41:J45" si="4">D41+F41+H41</f>
        <v>284</v>
      </c>
    </row>
    <row r="42" spans="1:10" x14ac:dyDescent="0.25">
      <c r="A42" s="2">
        <v>1</v>
      </c>
      <c r="B42" s="2" t="s">
        <v>47</v>
      </c>
      <c r="C42" s="2">
        <v>615</v>
      </c>
      <c r="D42" s="2">
        <v>62</v>
      </c>
      <c r="E42" s="2">
        <v>125</v>
      </c>
      <c r="F42" s="2">
        <v>0</v>
      </c>
      <c r="G42" s="2">
        <v>76</v>
      </c>
      <c r="H42" s="2">
        <v>29</v>
      </c>
      <c r="I42" s="2">
        <v>816</v>
      </c>
      <c r="J42" s="2">
        <f t="shared" si="4"/>
        <v>91</v>
      </c>
    </row>
    <row r="43" spans="1:10" x14ac:dyDescent="0.25">
      <c r="A43" s="3" t="s">
        <v>48</v>
      </c>
      <c r="B43" s="3" t="s">
        <v>35</v>
      </c>
      <c r="C43" s="3">
        <v>615</v>
      </c>
      <c r="D43" s="2">
        <v>62</v>
      </c>
      <c r="E43" s="2">
        <v>125</v>
      </c>
      <c r="F43" s="2">
        <v>0</v>
      </c>
      <c r="G43" s="2">
        <v>76</v>
      </c>
      <c r="H43" s="2">
        <v>29</v>
      </c>
      <c r="I43" s="2">
        <v>816</v>
      </c>
      <c r="J43" s="2">
        <f t="shared" si="4"/>
        <v>91</v>
      </c>
    </row>
    <row r="44" spans="1:10" x14ac:dyDescent="0.25">
      <c r="A44" s="2">
        <v>1</v>
      </c>
      <c r="B44" s="2" t="s">
        <v>49</v>
      </c>
      <c r="C44" s="2">
        <v>234</v>
      </c>
      <c r="D44" s="2">
        <v>15.2</v>
      </c>
      <c r="E44" s="2">
        <v>190</v>
      </c>
      <c r="F44" s="2">
        <v>0</v>
      </c>
      <c r="G44" s="2">
        <v>153</v>
      </c>
      <c r="H44" s="2">
        <v>13</v>
      </c>
      <c r="I44" s="2">
        <v>577</v>
      </c>
      <c r="J44" s="2">
        <f t="shared" si="4"/>
        <v>28.2</v>
      </c>
    </row>
    <row r="45" spans="1:10" x14ac:dyDescent="0.25">
      <c r="A45" s="3" t="s">
        <v>53</v>
      </c>
      <c r="B45" s="3" t="s">
        <v>35</v>
      </c>
      <c r="C45" s="3">
        <v>3929</v>
      </c>
      <c r="D45" s="3">
        <f>D40+D42+D44</f>
        <v>307.2</v>
      </c>
      <c r="E45" s="3">
        <f t="shared" ref="E45:I45" si="5">E40+E42+E44</f>
        <v>755</v>
      </c>
      <c r="F45" s="3">
        <f t="shared" si="5"/>
        <v>42</v>
      </c>
      <c r="G45" s="3">
        <f t="shared" si="5"/>
        <v>534</v>
      </c>
      <c r="H45" s="3">
        <f t="shared" si="5"/>
        <v>54</v>
      </c>
      <c r="I45" s="3">
        <f t="shared" si="5"/>
        <v>5218</v>
      </c>
      <c r="J45" s="2">
        <f t="shared" si="4"/>
        <v>403.2</v>
      </c>
    </row>
    <row r="46" spans="1:10" x14ac:dyDescent="0.25">
      <c r="A46" s="254">
        <v>59</v>
      </c>
      <c r="B46" s="254"/>
      <c r="C46" s="254"/>
      <c r="D46" s="254"/>
      <c r="E46" s="254"/>
      <c r="F46" s="254"/>
      <c r="G46" s="254"/>
      <c r="H46" s="254"/>
      <c r="I46" s="254"/>
      <c r="J46" s="254"/>
    </row>
    <row r="47" spans="1:10" x14ac:dyDescent="0.25">
      <c r="A47" s="255"/>
      <c r="B47" s="255"/>
      <c r="C47" s="255"/>
      <c r="D47" s="255"/>
      <c r="E47" s="255"/>
      <c r="F47" s="255"/>
      <c r="G47" s="255"/>
      <c r="H47" s="255"/>
      <c r="I47" s="255"/>
      <c r="J47" s="255"/>
    </row>
    <row r="48" spans="1:10" x14ac:dyDescent="0.25">
      <c r="A48" s="255"/>
      <c r="B48" s="255"/>
      <c r="C48" s="255"/>
      <c r="D48" s="255"/>
      <c r="E48" s="255"/>
      <c r="F48" s="255"/>
      <c r="G48" s="255"/>
      <c r="H48" s="255"/>
      <c r="I48" s="255"/>
      <c r="J48" s="255"/>
    </row>
  </sheetData>
  <mergeCells count="13">
    <mergeCell ref="A22:J22"/>
    <mergeCell ref="A1:J1"/>
    <mergeCell ref="A2:J2"/>
    <mergeCell ref="A3:J3"/>
    <mergeCell ref="A4:J4"/>
    <mergeCell ref="A21:J21"/>
    <mergeCell ref="A46:J48"/>
    <mergeCell ref="A23:J23"/>
    <mergeCell ref="A24:J24"/>
    <mergeCell ref="A35:J35"/>
    <mergeCell ref="A36:J36"/>
    <mergeCell ref="A37:J37"/>
    <mergeCell ref="A38:J38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28" workbookViewId="0">
      <selection activeCell="N30" sqref="N30"/>
    </sheetView>
  </sheetViews>
  <sheetFormatPr defaultRowHeight="15" x14ac:dyDescent="0.25"/>
  <cols>
    <col min="1" max="1" width="7.28515625" customWidth="1"/>
    <col min="2" max="2" width="11" bestFit="1" customWidth="1"/>
    <col min="3" max="3" width="10.28515625" customWidth="1"/>
    <col min="4" max="4" width="11.28515625" customWidth="1"/>
    <col min="5" max="5" width="10.85546875" customWidth="1"/>
    <col min="6" max="6" width="12.7109375" customWidth="1"/>
    <col min="7" max="8" width="11.140625" customWidth="1"/>
    <col min="9" max="9" width="10.7109375" customWidth="1"/>
    <col min="10" max="10" width="15.42578125" customWidth="1"/>
  </cols>
  <sheetData>
    <row r="1" spans="1:10" x14ac:dyDescent="0.25">
      <c r="A1" s="324" t="s">
        <v>859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0" x14ac:dyDescent="0.25">
      <c r="A2" s="324" t="s">
        <v>874</v>
      </c>
      <c r="B2" s="325"/>
      <c r="C2" s="325"/>
      <c r="D2" s="325"/>
      <c r="E2" s="325"/>
      <c r="F2" s="325"/>
      <c r="G2" s="325"/>
      <c r="H2" s="325"/>
      <c r="I2" s="325"/>
      <c r="J2" s="325"/>
    </row>
    <row r="3" spans="1:10" x14ac:dyDescent="0.25">
      <c r="A3" s="324" t="s">
        <v>861</v>
      </c>
      <c r="B3" s="325"/>
      <c r="C3" s="325"/>
      <c r="D3" s="325"/>
      <c r="E3" s="325"/>
      <c r="F3" s="325"/>
      <c r="G3" s="325"/>
      <c r="H3" s="325"/>
      <c r="I3" s="325"/>
      <c r="J3" s="325"/>
    </row>
    <row r="4" spans="1:10" x14ac:dyDescent="0.25">
      <c r="A4" s="326" t="s">
        <v>56</v>
      </c>
      <c r="B4" s="325"/>
      <c r="C4" s="325"/>
      <c r="D4" s="325"/>
      <c r="E4" s="325"/>
      <c r="F4" s="325"/>
      <c r="G4" s="325"/>
      <c r="H4" s="325"/>
      <c r="I4" s="325"/>
      <c r="J4" s="325"/>
    </row>
    <row r="5" spans="1:10" ht="75" x14ac:dyDescent="0.25">
      <c r="A5" s="232" t="s">
        <v>1</v>
      </c>
      <c r="B5" s="232" t="s">
        <v>2</v>
      </c>
      <c r="C5" s="232" t="s">
        <v>862</v>
      </c>
      <c r="D5" s="232" t="s">
        <v>863</v>
      </c>
      <c r="E5" s="232" t="s">
        <v>864</v>
      </c>
      <c r="F5" s="232" t="s">
        <v>865</v>
      </c>
      <c r="G5" s="232" t="s">
        <v>866</v>
      </c>
      <c r="H5" s="232" t="s">
        <v>867</v>
      </c>
      <c r="I5" s="232" t="s">
        <v>868</v>
      </c>
      <c r="J5" s="232" t="s">
        <v>869</v>
      </c>
    </row>
    <row r="6" spans="1:10" x14ac:dyDescent="0.25">
      <c r="A6" s="233">
        <v>1</v>
      </c>
      <c r="B6" s="233" t="s">
        <v>18</v>
      </c>
      <c r="C6" s="233">
        <v>755</v>
      </c>
      <c r="D6" s="233">
        <v>30.14</v>
      </c>
      <c r="E6" s="233">
        <v>500</v>
      </c>
      <c r="F6" s="233">
        <v>115</v>
      </c>
      <c r="G6" s="233">
        <v>117</v>
      </c>
      <c r="H6" s="233">
        <v>25</v>
      </c>
      <c r="I6" s="233">
        <v>1372</v>
      </c>
      <c r="J6" s="233">
        <f>D6+F6+H6</f>
        <v>170.14</v>
      </c>
    </row>
    <row r="7" spans="1:10" x14ac:dyDescent="0.25">
      <c r="A7" s="2">
        <v>2</v>
      </c>
      <c r="B7" s="2" t="s">
        <v>19</v>
      </c>
      <c r="C7" s="2">
        <v>379</v>
      </c>
      <c r="D7" s="2">
        <v>0</v>
      </c>
      <c r="E7" s="2">
        <v>500</v>
      </c>
      <c r="F7" s="2">
        <v>4.9000000000000004</v>
      </c>
      <c r="G7" s="2">
        <v>58</v>
      </c>
      <c r="H7" s="2">
        <v>0</v>
      </c>
      <c r="I7" s="2">
        <v>937</v>
      </c>
      <c r="J7" s="2">
        <f t="shared" ref="J7:J23" si="0">D7+F7+H7</f>
        <v>4.9000000000000004</v>
      </c>
    </row>
    <row r="8" spans="1:10" x14ac:dyDescent="0.25">
      <c r="A8" s="2">
        <v>3</v>
      </c>
      <c r="B8" s="2" t="s">
        <v>22</v>
      </c>
      <c r="C8" s="2">
        <v>379</v>
      </c>
      <c r="D8" s="2">
        <v>1.05</v>
      </c>
      <c r="E8" s="2">
        <v>500</v>
      </c>
      <c r="F8" s="2">
        <v>4.5</v>
      </c>
      <c r="G8" s="2">
        <v>58</v>
      </c>
      <c r="H8" s="2">
        <v>31.31</v>
      </c>
      <c r="I8" s="2">
        <v>937</v>
      </c>
      <c r="J8" s="2">
        <f t="shared" si="0"/>
        <v>36.86</v>
      </c>
    </row>
    <row r="9" spans="1:10" x14ac:dyDescent="0.25">
      <c r="A9" s="2">
        <v>4</v>
      </c>
      <c r="B9" s="2" t="s">
        <v>25</v>
      </c>
      <c r="C9" s="2">
        <v>379</v>
      </c>
      <c r="D9" s="2">
        <v>31.7</v>
      </c>
      <c r="E9" s="2">
        <v>500</v>
      </c>
      <c r="F9" s="2">
        <v>13.5</v>
      </c>
      <c r="G9" s="2">
        <v>58</v>
      </c>
      <c r="H9" s="2">
        <v>29.57</v>
      </c>
      <c r="I9" s="2">
        <v>937</v>
      </c>
      <c r="J9" s="2">
        <f t="shared" si="0"/>
        <v>74.77000000000001</v>
      </c>
    </row>
    <row r="10" spans="1:10" x14ac:dyDescent="0.25">
      <c r="A10" s="2">
        <v>5</v>
      </c>
      <c r="B10" s="2" t="s">
        <v>27</v>
      </c>
      <c r="C10" s="2">
        <v>3782</v>
      </c>
      <c r="D10" s="2">
        <v>11438.52</v>
      </c>
      <c r="E10" s="2">
        <v>6520</v>
      </c>
      <c r="F10" s="2">
        <v>7102</v>
      </c>
      <c r="G10" s="2">
        <v>535</v>
      </c>
      <c r="H10" s="2">
        <v>2687.6</v>
      </c>
      <c r="I10" s="2">
        <v>10837</v>
      </c>
      <c r="J10" s="2">
        <f t="shared" si="0"/>
        <v>21228.12</v>
      </c>
    </row>
    <row r="11" spans="1:10" x14ac:dyDescent="0.25">
      <c r="A11" s="2">
        <v>6</v>
      </c>
      <c r="B11" s="2" t="s">
        <v>28</v>
      </c>
      <c r="C11" s="2">
        <v>379</v>
      </c>
      <c r="D11" s="2">
        <v>26.23</v>
      </c>
      <c r="E11" s="2">
        <v>500</v>
      </c>
      <c r="F11" s="2">
        <v>14.11</v>
      </c>
      <c r="G11" s="2">
        <v>58</v>
      </c>
      <c r="H11" s="2">
        <v>24.63</v>
      </c>
      <c r="I11" s="2">
        <v>937</v>
      </c>
      <c r="J11" s="2">
        <f t="shared" si="0"/>
        <v>64.97</v>
      </c>
    </row>
    <row r="12" spans="1:10" x14ac:dyDescent="0.25">
      <c r="A12" s="2">
        <v>7</v>
      </c>
      <c r="B12" s="2" t="s">
        <v>29</v>
      </c>
      <c r="C12" s="2">
        <v>755</v>
      </c>
      <c r="D12" s="2">
        <v>29.92</v>
      </c>
      <c r="E12" s="2">
        <v>500</v>
      </c>
      <c r="F12" s="2">
        <v>66.430000000000007</v>
      </c>
      <c r="G12" s="2">
        <v>117</v>
      </c>
      <c r="H12" s="2">
        <v>34.5</v>
      </c>
      <c r="I12" s="2">
        <v>1372</v>
      </c>
      <c r="J12" s="2">
        <f t="shared" si="0"/>
        <v>130.85000000000002</v>
      </c>
    </row>
    <row r="13" spans="1:10" x14ac:dyDescent="0.25">
      <c r="A13" s="2">
        <v>8</v>
      </c>
      <c r="B13" s="2" t="s">
        <v>30</v>
      </c>
      <c r="C13" s="2">
        <v>379</v>
      </c>
      <c r="D13" s="2">
        <v>0.95</v>
      </c>
      <c r="E13" s="2">
        <v>500</v>
      </c>
      <c r="F13" s="2">
        <v>9.77</v>
      </c>
      <c r="G13" s="2">
        <v>58</v>
      </c>
      <c r="H13" s="2">
        <v>0</v>
      </c>
      <c r="I13" s="2">
        <v>937</v>
      </c>
      <c r="J13" s="2">
        <f t="shared" si="0"/>
        <v>10.719999999999999</v>
      </c>
    </row>
    <row r="14" spans="1:10" x14ac:dyDescent="0.25">
      <c r="A14" s="2">
        <v>9</v>
      </c>
      <c r="B14" s="2" t="s">
        <v>33</v>
      </c>
      <c r="C14" s="2">
        <v>379</v>
      </c>
      <c r="D14" s="2">
        <v>1.28</v>
      </c>
      <c r="E14" s="2">
        <v>500</v>
      </c>
      <c r="F14" s="2">
        <v>16.2</v>
      </c>
      <c r="G14" s="2">
        <v>58</v>
      </c>
      <c r="H14" s="2">
        <v>4</v>
      </c>
      <c r="I14" s="2">
        <v>937</v>
      </c>
      <c r="J14" s="2">
        <f t="shared" si="0"/>
        <v>21.48</v>
      </c>
    </row>
    <row r="15" spans="1:10" x14ac:dyDescent="0.25">
      <c r="A15" s="3" t="s">
        <v>34</v>
      </c>
      <c r="B15" s="3" t="s">
        <v>35</v>
      </c>
      <c r="C15" s="3">
        <v>7566</v>
      </c>
      <c r="D15" s="3">
        <f t="shared" ref="D15:I15" si="1">SUM(D6:D14)</f>
        <v>11559.79</v>
      </c>
      <c r="E15" s="3">
        <f t="shared" si="1"/>
        <v>10520</v>
      </c>
      <c r="F15" s="3">
        <f t="shared" si="1"/>
        <v>7346.41</v>
      </c>
      <c r="G15" s="3">
        <f t="shared" si="1"/>
        <v>1117</v>
      </c>
      <c r="H15" s="3">
        <f t="shared" si="1"/>
        <v>2836.61</v>
      </c>
      <c r="I15" s="3">
        <f t="shared" si="1"/>
        <v>19203</v>
      </c>
      <c r="J15" s="3">
        <f t="shared" si="0"/>
        <v>21742.81</v>
      </c>
    </row>
    <row r="16" spans="1:10" x14ac:dyDescent="0.25">
      <c r="A16" s="2">
        <v>1</v>
      </c>
      <c r="B16" s="2" t="s">
        <v>36</v>
      </c>
      <c r="C16" s="2">
        <v>760</v>
      </c>
      <c r="D16" s="2">
        <v>160.5</v>
      </c>
      <c r="E16" s="2">
        <v>500</v>
      </c>
      <c r="F16" s="2">
        <v>108.7</v>
      </c>
      <c r="G16" s="2">
        <v>117</v>
      </c>
      <c r="H16" s="2">
        <v>0</v>
      </c>
      <c r="I16" s="2">
        <v>1377</v>
      </c>
      <c r="J16" s="2">
        <f t="shared" si="0"/>
        <v>269.2</v>
      </c>
    </row>
    <row r="17" spans="1:11" x14ac:dyDescent="0.25">
      <c r="A17" s="2">
        <v>2</v>
      </c>
      <c r="B17" s="2" t="s">
        <v>38</v>
      </c>
      <c r="C17" s="2">
        <v>760</v>
      </c>
      <c r="D17" s="2">
        <v>0</v>
      </c>
      <c r="E17" s="2">
        <v>500</v>
      </c>
      <c r="F17" s="2">
        <v>0</v>
      </c>
      <c r="G17" s="2">
        <v>67</v>
      </c>
      <c r="H17" s="2">
        <v>0</v>
      </c>
      <c r="I17" s="2">
        <v>1327</v>
      </c>
      <c r="J17" s="2">
        <f t="shared" si="0"/>
        <v>0</v>
      </c>
    </row>
    <row r="18" spans="1:11" x14ac:dyDescent="0.25">
      <c r="A18" s="2">
        <v>3</v>
      </c>
      <c r="B18" s="2" t="s">
        <v>40</v>
      </c>
      <c r="C18" s="2">
        <v>379</v>
      </c>
      <c r="D18" s="2">
        <v>0</v>
      </c>
      <c r="E18" s="2">
        <v>500</v>
      </c>
      <c r="F18" s="2">
        <v>8.39</v>
      </c>
      <c r="G18" s="2">
        <v>58</v>
      </c>
      <c r="H18" s="2">
        <v>48.32</v>
      </c>
      <c r="I18" s="2">
        <v>937</v>
      </c>
      <c r="J18" s="2">
        <f t="shared" si="0"/>
        <v>56.71</v>
      </c>
    </row>
    <row r="19" spans="1:11" x14ac:dyDescent="0.25">
      <c r="A19" s="3" t="s">
        <v>46</v>
      </c>
      <c r="B19" s="3" t="s">
        <v>35</v>
      </c>
      <c r="C19" s="3">
        <v>1899</v>
      </c>
      <c r="D19" s="3">
        <f t="shared" ref="D19:I19" si="2">SUM(D16:D18)</f>
        <v>160.5</v>
      </c>
      <c r="E19" s="3">
        <f t="shared" si="2"/>
        <v>1500</v>
      </c>
      <c r="F19" s="3">
        <f t="shared" si="2"/>
        <v>117.09</v>
      </c>
      <c r="G19" s="3">
        <f t="shared" si="2"/>
        <v>242</v>
      </c>
      <c r="H19" s="3">
        <f t="shared" si="2"/>
        <v>48.32</v>
      </c>
      <c r="I19" s="3">
        <f t="shared" si="2"/>
        <v>3641</v>
      </c>
      <c r="J19" s="3">
        <f t="shared" si="0"/>
        <v>325.91000000000003</v>
      </c>
    </row>
    <row r="20" spans="1:11" x14ac:dyDescent="0.25">
      <c r="A20" s="2">
        <v>1</v>
      </c>
      <c r="B20" s="2" t="s">
        <v>47</v>
      </c>
      <c r="C20" s="2">
        <v>1895</v>
      </c>
      <c r="D20" s="2">
        <v>951.92</v>
      </c>
      <c r="E20" s="2">
        <v>7250</v>
      </c>
      <c r="F20" s="2">
        <v>549.78</v>
      </c>
      <c r="G20" s="2">
        <v>446</v>
      </c>
      <c r="H20" s="2">
        <v>702.35</v>
      </c>
      <c r="I20" s="2">
        <v>9591</v>
      </c>
      <c r="J20" s="2">
        <f t="shared" si="0"/>
        <v>2204.0499999999997</v>
      </c>
    </row>
    <row r="21" spans="1:11" x14ac:dyDescent="0.25">
      <c r="A21" s="3" t="s">
        <v>48</v>
      </c>
      <c r="B21" s="3" t="s">
        <v>35</v>
      </c>
      <c r="C21" s="3">
        <v>1895</v>
      </c>
      <c r="D21" s="3">
        <v>951.92</v>
      </c>
      <c r="E21" s="3">
        <v>7250</v>
      </c>
      <c r="F21" s="3">
        <v>549.78</v>
      </c>
      <c r="G21" s="3">
        <v>446</v>
      </c>
      <c r="H21" s="3">
        <v>702.35</v>
      </c>
      <c r="I21" s="3">
        <v>9591</v>
      </c>
      <c r="J21" s="3">
        <f t="shared" si="0"/>
        <v>2204.0499999999997</v>
      </c>
    </row>
    <row r="22" spans="1:11" x14ac:dyDescent="0.25">
      <c r="A22" s="2">
        <v>1</v>
      </c>
      <c r="B22" s="2" t="s">
        <v>49</v>
      </c>
      <c r="C22" s="2">
        <v>1053</v>
      </c>
      <c r="D22" s="2">
        <v>251.44</v>
      </c>
      <c r="E22" s="2">
        <v>1500</v>
      </c>
      <c r="F22" s="2">
        <v>79.05</v>
      </c>
      <c r="G22" s="2">
        <v>236</v>
      </c>
      <c r="H22" s="2">
        <v>53.53</v>
      </c>
      <c r="I22" s="2">
        <v>2789</v>
      </c>
      <c r="J22" s="2">
        <f t="shared" si="0"/>
        <v>384.02</v>
      </c>
    </row>
    <row r="23" spans="1:11" x14ac:dyDescent="0.25">
      <c r="A23" s="3" t="s">
        <v>53</v>
      </c>
      <c r="B23" s="3" t="s">
        <v>35</v>
      </c>
      <c r="C23" s="3">
        <v>12413</v>
      </c>
      <c r="D23" s="3">
        <f>D15+D19+D21+D22</f>
        <v>12923.650000000001</v>
      </c>
      <c r="E23" s="3">
        <f t="shared" ref="E23:I23" si="3">E15+E19+E21+E22</f>
        <v>20770</v>
      </c>
      <c r="F23" s="3">
        <f t="shared" si="3"/>
        <v>8092.33</v>
      </c>
      <c r="G23" s="3">
        <f t="shared" si="3"/>
        <v>2041</v>
      </c>
      <c r="H23" s="3">
        <f t="shared" si="3"/>
        <v>3640.8100000000004</v>
      </c>
      <c r="I23" s="3">
        <f t="shared" si="3"/>
        <v>35224</v>
      </c>
      <c r="J23" s="3">
        <f t="shared" si="0"/>
        <v>24656.790000000005</v>
      </c>
    </row>
    <row r="24" spans="1:11" x14ac:dyDescent="0.25">
      <c r="A24" s="255"/>
      <c r="B24" s="255"/>
      <c r="C24" s="255"/>
      <c r="D24" s="255"/>
      <c r="E24" s="255"/>
      <c r="F24" s="255"/>
      <c r="G24" s="255"/>
      <c r="H24" s="255"/>
      <c r="I24" s="255"/>
      <c r="J24" s="255"/>
    </row>
    <row r="25" spans="1:11" x14ac:dyDescent="0.25">
      <c r="A25" s="255"/>
      <c r="B25" s="255"/>
      <c r="C25" s="255"/>
      <c r="D25" s="255"/>
      <c r="E25" s="255"/>
      <c r="F25" s="255"/>
      <c r="G25" s="255"/>
      <c r="H25" s="255"/>
      <c r="I25" s="255"/>
      <c r="J25" s="255"/>
    </row>
    <row r="26" spans="1:11" x14ac:dyDescent="0.25">
      <c r="A26" s="324" t="s">
        <v>859</v>
      </c>
      <c r="B26" s="325"/>
      <c r="C26" s="325"/>
      <c r="D26" s="325"/>
      <c r="E26" s="325"/>
      <c r="F26" s="325"/>
      <c r="G26" s="325"/>
      <c r="H26" s="325"/>
      <c r="I26" s="325"/>
      <c r="J26" s="325"/>
      <c r="K26" s="229"/>
    </row>
    <row r="27" spans="1:11" x14ac:dyDescent="0.25">
      <c r="A27" s="324" t="s">
        <v>875</v>
      </c>
      <c r="B27" s="325"/>
      <c r="C27" s="325"/>
      <c r="D27" s="325"/>
      <c r="E27" s="325"/>
      <c r="F27" s="325"/>
      <c r="G27" s="325"/>
      <c r="H27" s="325"/>
      <c r="I27" s="325"/>
      <c r="J27" s="325"/>
      <c r="K27" s="229"/>
    </row>
    <row r="28" spans="1:11" x14ac:dyDescent="0.25">
      <c r="A28" s="324" t="s">
        <v>861</v>
      </c>
      <c r="B28" s="325"/>
      <c r="C28" s="325"/>
      <c r="D28" s="325"/>
      <c r="E28" s="325"/>
      <c r="F28" s="325"/>
      <c r="G28" s="325"/>
      <c r="H28" s="325"/>
      <c r="I28" s="325"/>
      <c r="J28" s="325"/>
      <c r="K28" s="229"/>
    </row>
    <row r="29" spans="1:11" x14ac:dyDescent="0.25">
      <c r="A29" s="326" t="s">
        <v>56</v>
      </c>
      <c r="B29" s="325"/>
      <c r="C29" s="325"/>
      <c r="D29" s="325"/>
      <c r="E29" s="325"/>
      <c r="F29" s="325"/>
      <c r="G29" s="325"/>
      <c r="H29" s="325"/>
      <c r="I29" s="325"/>
      <c r="J29" s="325"/>
      <c r="K29" s="229"/>
    </row>
    <row r="30" spans="1:11" ht="60" x14ac:dyDescent="0.25">
      <c r="A30" s="230" t="s">
        <v>1</v>
      </c>
      <c r="B30" s="230" t="s">
        <v>2</v>
      </c>
      <c r="C30" s="230" t="s">
        <v>862</v>
      </c>
      <c r="D30" s="230" t="s">
        <v>863</v>
      </c>
      <c r="E30" s="230" t="s">
        <v>864</v>
      </c>
      <c r="F30" s="230" t="s">
        <v>865</v>
      </c>
      <c r="G30" s="230" t="s">
        <v>866</v>
      </c>
      <c r="H30" s="230" t="s">
        <v>867</v>
      </c>
      <c r="I30" s="230" t="s">
        <v>868</v>
      </c>
      <c r="J30" s="230" t="s">
        <v>869</v>
      </c>
      <c r="K30" s="229"/>
    </row>
    <row r="31" spans="1:11" x14ac:dyDescent="0.25">
      <c r="A31" s="2">
        <v>1</v>
      </c>
      <c r="B31" s="2" t="s">
        <v>13</v>
      </c>
      <c r="C31" s="2">
        <v>40</v>
      </c>
      <c r="D31" s="2">
        <v>0</v>
      </c>
      <c r="E31" s="2">
        <v>212</v>
      </c>
      <c r="F31" s="2">
        <v>354.16</v>
      </c>
      <c r="G31" s="2">
        <v>50</v>
      </c>
      <c r="H31" s="2">
        <v>4.5</v>
      </c>
      <c r="I31" s="2">
        <v>302</v>
      </c>
      <c r="J31" s="2">
        <v>358.66</v>
      </c>
      <c r="K31" s="229"/>
    </row>
    <row r="32" spans="1:11" x14ac:dyDescent="0.25">
      <c r="A32" s="2">
        <v>2</v>
      </c>
      <c r="B32" s="2" t="s">
        <v>15</v>
      </c>
      <c r="C32" s="2">
        <v>301</v>
      </c>
      <c r="D32" s="2">
        <v>8.41</v>
      </c>
      <c r="E32" s="2">
        <v>903</v>
      </c>
      <c r="F32" s="2">
        <v>35</v>
      </c>
      <c r="G32" s="2">
        <v>250</v>
      </c>
      <c r="H32" s="2">
        <v>246</v>
      </c>
      <c r="I32" s="2">
        <v>1454</v>
      </c>
      <c r="J32" s="2">
        <v>289.41000000000003</v>
      </c>
      <c r="K32" s="229"/>
    </row>
    <row r="33" spans="1:11" x14ac:dyDescent="0.25">
      <c r="A33" s="2">
        <v>3</v>
      </c>
      <c r="B33" s="2" t="s">
        <v>16</v>
      </c>
      <c r="C33" s="2">
        <v>113</v>
      </c>
      <c r="D33" s="2">
        <v>0</v>
      </c>
      <c r="E33" s="2">
        <v>695</v>
      </c>
      <c r="F33" s="2">
        <v>0</v>
      </c>
      <c r="G33" s="2">
        <v>250</v>
      </c>
      <c r="H33" s="2">
        <v>0</v>
      </c>
      <c r="I33" s="2">
        <v>1058</v>
      </c>
      <c r="J33" s="2">
        <v>0</v>
      </c>
      <c r="K33" s="229"/>
    </row>
    <row r="34" spans="1:11" x14ac:dyDescent="0.25">
      <c r="A34" s="2">
        <v>4</v>
      </c>
      <c r="B34" s="2" t="s">
        <v>16</v>
      </c>
      <c r="C34" s="2">
        <v>113</v>
      </c>
      <c r="D34" s="2">
        <v>0</v>
      </c>
      <c r="E34" s="2">
        <v>695</v>
      </c>
      <c r="F34" s="2">
        <v>0</v>
      </c>
      <c r="G34" s="2">
        <v>250</v>
      </c>
      <c r="H34" s="2">
        <v>0</v>
      </c>
      <c r="I34" s="2">
        <v>1058</v>
      </c>
      <c r="J34" s="2">
        <v>0</v>
      </c>
      <c r="K34" s="229"/>
    </row>
    <row r="35" spans="1:11" x14ac:dyDescent="0.25">
      <c r="A35" s="2">
        <v>5</v>
      </c>
      <c r="B35" s="2" t="s">
        <v>17</v>
      </c>
      <c r="C35" s="2">
        <v>40</v>
      </c>
      <c r="D35" s="2">
        <v>0</v>
      </c>
      <c r="E35" s="2">
        <v>212</v>
      </c>
      <c r="F35" s="2">
        <v>68.319999999999993</v>
      </c>
      <c r="G35" s="2">
        <v>50</v>
      </c>
      <c r="H35" s="2">
        <v>45</v>
      </c>
      <c r="I35" s="2">
        <v>302</v>
      </c>
      <c r="J35" s="2">
        <v>113.32</v>
      </c>
      <c r="K35" s="229"/>
    </row>
    <row r="36" spans="1:11" x14ac:dyDescent="0.25">
      <c r="A36" s="2">
        <v>6</v>
      </c>
      <c r="B36" s="2" t="s">
        <v>18</v>
      </c>
      <c r="C36" s="2">
        <v>382</v>
      </c>
      <c r="D36" s="2">
        <v>34</v>
      </c>
      <c r="E36" s="2">
        <v>1001</v>
      </c>
      <c r="F36" s="2">
        <v>277</v>
      </c>
      <c r="G36" s="2">
        <v>300</v>
      </c>
      <c r="H36" s="2">
        <v>40</v>
      </c>
      <c r="I36" s="2">
        <v>1683</v>
      </c>
      <c r="J36" s="2">
        <v>351</v>
      </c>
      <c r="K36" s="229"/>
    </row>
    <row r="37" spans="1:11" x14ac:dyDescent="0.25">
      <c r="A37" s="2">
        <v>7</v>
      </c>
      <c r="B37" s="2" t="s">
        <v>19</v>
      </c>
      <c r="C37" s="2">
        <v>451</v>
      </c>
      <c r="D37" s="2">
        <v>0</v>
      </c>
      <c r="E37" s="2">
        <v>1335</v>
      </c>
      <c r="F37" s="2">
        <v>0</v>
      </c>
      <c r="G37" s="2">
        <v>350</v>
      </c>
      <c r="H37" s="2">
        <v>49</v>
      </c>
      <c r="I37" s="2">
        <v>2136</v>
      </c>
      <c r="J37" s="2">
        <v>49</v>
      </c>
      <c r="K37" s="229"/>
    </row>
    <row r="38" spans="1:11" x14ac:dyDescent="0.25">
      <c r="A38" s="2">
        <v>8</v>
      </c>
      <c r="B38" s="2" t="s">
        <v>20</v>
      </c>
      <c r="C38" s="2">
        <v>40</v>
      </c>
      <c r="D38" s="2">
        <v>0</v>
      </c>
      <c r="E38" s="2">
        <v>131</v>
      </c>
      <c r="F38" s="2">
        <v>52.59</v>
      </c>
      <c r="G38" s="2">
        <v>161</v>
      </c>
      <c r="H38" s="2">
        <v>0</v>
      </c>
      <c r="I38" s="2">
        <v>332</v>
      </c>
      <c r="J38" s="2">
        <v>52.59</v>
      </c>
      <c r="K38" s="229"/>
    </row>
    <row r="39" spans="1:11" x14ac:dyDescent="0.25">
      <c r="A39" s="2">
        <v>9</v>
      </c>
      <c r="B39" s="2" t="s">
        <v>21</v>
      </c>
      <c r="C39" s="2">
        <v>40</v>
      </c>
      <c r="D39" s="2">
        <v>0</v>
      </c>
      <c r="E39" s="2">
        <v>212</v>
      </c>
      <c r="F39" s="2">
        <v>620</v>
      </c>
      <c r="G39" s="2">
        <v>100</v>
      </c>
      <c r="H39" s="2">
        <v>1047</v>
      </c>
      <c r="I39" s="2">
        <v>352</v>
      </c>
      <c r="J39" s="2">
        <v>1667</v>
      </c>
      <c r="K39" s="229"/>
    </row>
    <row r="40" spans="1:11" x14ac:dyDescent="0.25">
      <c r="A40" s="2">
        <v>10</v>
      </c>
      <c r="B40" s="2" t="s">
        <v>22</v>
      </c>
      <c r="C40" s="2">
        <v>40</v>
      </c>
      <c r="D40" s="2">
        <v>0</v>
      </c>
      <c r="E40" s="2">
        <v>212</v>
      </c>
      <c r="F40" s="2">
        <v>108.97</v>
      </c>
      <c r="G40" s="2">
        <v>50</v>
      </c>
      <c r="H40" s="2">
        <v>38</v>
      </c>
      <c r="I40" s="2">
        <v>302</v>
      </c>
      <c r="J40" s="2">
        <v>146.97</v>
      </c>
      <c r="K40" s="229"/>
    </row>
    <row r="41" spans="1:11" x14ac:dyDescent="0.25">
      <c r="A41" s="2">
        <v>11</v>
      </c>
      <c r="B41" s="2" t="s">
        <v>23</v>
      </c>
      <c r="C41" s="2">
        <v>70</v>
      </c>
      <c r="D41" s="2">
        <v>0</v>
      </c>
      <c r="E41" s="2">
        <v>428</v>
      </c>
      <c r="F41" s="2">
        <v>188.65</v>
      </c>
      <c r="G41" s="2">
        <v>50</v>
      </c>
      <c r="H41" s="2">
        <v>0</v>
      </c>
      <c r="I41" s="2">
        <v>548</v>
      </c>
      <c r="J41" s="2">
        <v>188.65</v>
      </c>
      <c r="K41" s="229"/>
    </row>
    <row r="42" spans="1:11" x14ac:dyDescent="0.25">
      <c r="A42" s="2">
        <v>12</v>
      </c>
      <c r="B42" s="2" t="s">
        <v>26</v>
      </c>
      <c r="C42" s="2">
        <v>40</v>
      </c>
      <c r="D42" s="2">
        <v>0</v>
      </c>
      <c r="E42" s="2">
        <v>212</v>
      </c>
      <c r="F42" s="2">
        <v>0</v>
      </c>
      <c r="G42" s="2">
        <v>50</v>
      </c>
      <c r="H42" s="2">
        <v>44</v>
      </c>
      <c r="I42" s="2">
        <v>302</v>
      </c>
      <c r="J42" s="2">
        <v>44</v>
      </c>
      <c r="K42" s="229"/>
    </row>
    <row r="43" spans="1:11" x14ac:dyDescent="0.25">
      <c r="A43" s="2">
        <v>13</v>
      </c>
      <c r="B43" s="2" t="s">
        <v>27</v>
      </c>
      <c r="C43" s="2">
        <v>2460</v>
      </c>
      <c r="D43" s="2">
        <v>678</v>
      </c>
      <c r="E43" s="2">
        <v>7303</v>
      </c>
      <c r="F43" s="2">
        <v>1103</v>
      </c>
      <c r="G43" s="2">
        <v>1350</v>
      </c>
      <c r="H43" s="2">
        <v>1419</v>
      </c>
      <c r="I43" s="2">
        <v>11113</v>
      </c>
      <c r="J43" s="2">
        <v>3200</v>
      </c>
      <c r="K43" s="229"/>
    </row>
    <row r="44" spans="1:11" x14ac:dyDescent="0.25">
      <c r="A44" s="2">
        <v>14</v>
      </c>
      <c r="B44" s="2" t="s">
        <v>28</v>
      </c>
      <c r="C44" s="2">
        <v>301</v>
      </c>
      <c r="D44" s="2">
        <v>3.9</v>
      </c>
      <c r="E44" s="2">
        <v>903</v>
      </c>
      <c r="F44" s="2">
        <v>198.82</v>
      </c>
      <c r="G44" s="2">
        <v>150</v>
      </c>
      <c r="H44" s="2">
        <v>18</v>
      </c>
      <c r="I44" s="2">
        <v>1354</v>
      </c>
      <c r="J44" s="2">
        <v>220.72</v>
      </c>
      <c r="K44" s="229"/>
    </row>
    <row r="45" spans="1:11" x14ac:dyDescent="0.25">
      <c r="A45" s="2">
        <v>15</v>
      </c>
      <c r="B45" s="2" t="s">
        <v>29</v>
      </c>
      <c r="C45" s="2">
        <v>451</v>
      </c>
      <c r="D45" s="2">
        <v>27.23</v>
      </c>
      <c r="E45" s="2">
        <v>1335</v>
      </c>
      <c r="F45" s="2">
        <v>0</v>
      </c>
      <c r="G45" s="2">
        <v>200</v>
      </c>
      <c r="H45" s="2">
        <v>48</v>
      </c>
      <c r="I45" s="2">
        <v>1986</v>
      </c>
      <c r="J45" s="2">
        <v>75.23</v>
      </c>
      <c r="K45" s="229"/>
    </row>
    <row r="46" spans="1:11" x14ac:dyDescent="0.25">
      <c r="A46" s="2">
        <v>16</v>
      </c>
      <c r="B46" s="2" t="s">
        <v>30</v>
      </c>
      <c r="C46" s="2">
        <v>382</v>
      </c>
      <c r="D46" s="2">
        <v>3</v>
      </c>
      <c r="E46" s="2">
        <v>1001</v>
      </c>
      <c r="F46" s="2">
        <v>15.29</v>
      </c>
      <c r="G46" s="2">
        <v>350</v>
      </c>
      <c r="H46" s="2">
        <v>12</v>
      </c>
      <c r="I46" s="2">
        <v>1733</v>
      </c>
      <c r="J46" s="2">
        <v>30.29</v>
      </c>
      <c r="K46" s="229"/>
    </row>
    <row r="47" spans="1:11" x14ac:dyDescent="0.25">
      <c r="A47" s="2">
        <v>17</v>
      </c>
      <c r="B47" s="2" t="s">
        <v>32</v>
      </c>
      <c r="C47" s="2">
        <v>301</v>
      </c>
      <c r="D47" s="2">
        <v>561.45000000000005</v>
      </c>
      <c r="E47" s="2">
        <v>903</v>
      </c>
      <c r="F47" s="2">
        <v>3169.32</v>
      </c>
      <c r="G47" s="2">
        <v>200</v>
      </c>
      <c r="H47" s="2">
        <v>600.80999999999995</v>
      </c>
      <c r="I47" s="2">
        <v>1404</v>
      </c>
      <c r="J47" s="2">
        <v>4331.58</v>
      </c>
      <c r="K47" s="229"/>
    </row>
    <row r="48" spans="1:11" x14ac:dyDescent="0.25">
      <c r="A48" s="2">
        <v>18</v>
      </c>
      <c r="B48" s="2" t="s">
        <v>33</v>
      </c>
      <c r="C48" s="2">
        <v>40</v>
      </c>
      <c r="D48" s="2">
        <v>0</v>
      </c>
      <c r="E48" s="2">
        <v>212</v>
      </c>
      <c r="F48" s="2">
        <v>54</v>
      </c>
      <c r="G48" s="2">
        <v>50</v>
      </c>
      <c r="H48" s="2">
        <v>17</v>
      </c>
      <c r="I48" s="2">
        <v>302</v>
      </c>
      <c r="J48" s="2">
        <v>71</v>
      </c>
      <c r="K48" s="229"/>
    </row>
    <row r="49" spans="1:11" x14ac:dyDescent="0.25">
      <c r="A49" s="3" t="s">
        <v>34</v>
      </c>
      <c r="B49" s="3" t="s">
        <v>35</v>
      </c>
      <c r="C49" s="3">
        <v>5605</v>
      </c>
      <c r="D49" s="3">
        <v>1315.99</v>
      </c>
      <c r="E49" s="3">
        <v>17905</v>
      </c>
      <c r="F49" s="3">
        <v>6245.12</v>
      </c>
      <c r="G49" s="3">
        <v>4211</v>
      </c>
      <c r="H49" s="3">
        <v>3628.31</v>
      </c>
      <c r="I49" s="3">
        <v>27721</v>
      </c>
      <c r="J49" s="3">
        <v>11189.42</v>
      </c>
      <c r="K49" s="229"/>
    </row>
    <row r="50" spans="1:11" x14ac:dyDescent="0.25">
      <c r="A50" s="2">
        <v>1</v>
      </c>
      <c r="B50" s="2" t="s">
        <v>36</v>
      </c>
      <c r="C50" s="2">
        <v>600</v>
      </c>
      <c r="D50" s="2">
        <v>82.21</v>
      </c>
      <c r="E50" s="2">
        <v>1594</v>
      </c>
      <c r="F50" s="2">
        <v>419.87</v>
      </c>
      <c r="G50" s="2">
        <v>300</v>
      </c>
      <c r="H50" s="2">
        <v>12.79</v>
      </c>
      <c r="I50" s="2">
        <v>2494</v>
      </c>
      <c r="J50" s="2">
        <v>514.87</v>
      </c>
      <c r="K50" s="229"/>
    </row>
    <row r="51" spans="1:11" x14ac:dyDescent="0.25">
      <c r="A51" s="2">
        <v>2</v>
      </c>
      <c r="B51" s="2" t="s">
        <v>37</v>
      </c>
      <c r="C51" s="2">
        <v>74</v>
      </c>
      <c r="D51" s="2">
        <v>35</v>
      </c>
      <c r="E51" s="2">
        <v>428</v>
      </c>
      <c r="F51" s="2">
        <v>485.76</v>
      </c>
      <c r="G51" s="2">
        <v>200</v>
      </c>
      <c r="H51" s="2">
        <v>38</v>
      </c>
      <c r="I51" s="2">
        <v>702</v>
      </c>
      <c r="J51" s="2">
        <v>558.76</v>
      </c>
      <c r="K51" s="229"/>
    </row>
    <row r="52" spans="1:11" x14ac:dyDescent="0.25">
      <c r="A52" s="2">
        <v>3</v>
      </c>
      <c r="B52" s="2" t="s">
        <v>38</v>
      </c>
      <c r="C52" s="2">
        <v>113</v>
      </c>
      <c r="D52" s="2">
        <v>26.48</v>
      </c>
      <c r="E52" s="2">
        <v>583</v>
      </c>
      <c r="F52" s="2">
        <v>42.42</v>
      </c>
      <c r="G52" s="2">
        <v>100</v>
      </c>
      <c r="H52" s="2">
        <v>0</v>
      </c>
      <c r="I52" s="2">
        <v>796</v>
      </c>
      <c r="J52" s="2">
        <v>68.900000000000006</v>
      </c>
      <c r="K52" s="229"/>
    </row>
    <row r="53" spans="1:11" x14ac:dyDescent="0.25">
      <c r="A53" s="2">
        <v>4</v>
      </c>
      <c r="B53" s="2" t="s">
        <v>40</v>
      </c>
      <c r="C53" s="2">
        <v>113</v>
      </c>
      <c r="D53" s="2">
        <v>1316</v>
      </c>
      <c r="E53" s="2">
        <v>695</v>
      </c>
      <c r="F53" s="2">
        <v>48.22</v>
      </c>
      <c r="G53" s="2">
        <v>200</v>
      </c>
      <c r="H53" s="2">
        <v>7.45</v>
      </c>
      <c r="I53" s="2">
        <v>1008</v>
      </c>
      <c r="J53" s="2">
        <v>1371.67</v>
      </c>
      <c r="K53" s="229"/>
    </row>
    <row r="54" spans="1:11" x14ac:dyDescent="0.25">
      <c r="A54" s="2">
        <v>5</v>
      </c>
      <c r="B54" s="2" t="s">
        <v>41</v>
      </c>
      <c r="C54" s="2">
        <v>40</v>
      </c>
      <c r="D54" s="2">
        <v>0</v>
      </c>
      <c r="E54" s="2">
        <v>254</v>
      </c>
      <c r="F54" s="2">
        <v>0</v>
      </c>
      <c r="G54" s="2">
        <v>50</v>
      </c>
      <c r="H54" s="2">
        <v>0</v>
      </c>
      <c r="I54" s="2">
        <v>344</v>
      </c>
      <c r="J54" s="2">
        <v>0</v>
      </c>
      <c r="K54" s="229"/>
    </row>
    <row r="55" spans="1:11" x14ac:dyDescent="0.25">
      <c r="A55" s="3" t="s">
        <v>46</v>
      </c>
      <c r="B55" s="3" t="s">
        <v>35</v>
      </c>
      <c r="C55" s="3">
        <v>940</v>
      </c>
      <c r="D55" s="3">
        <v>1459.69</v>
      </c>
      <c r="E55" s="3">
        <v>3554</v>
      </c>
      <c r="F55" s="3">
        <v>996.27</v>
      </c>
      <c r="G55" s="3">
        <v>850</v>
      </c>
      <c r="H55" s="3">
        <v>58.24</v>
      </c>
      <c r="I55" s="3">
        <v>5344</v>
      </c>
      <c r="J55" s="3">
        <v>2514.1999999999998</v>
      </c>
      <c r="K55" s="229"/>
    </row>
    <row r="56" spans="1:11" x14ac:dyDescent="0.25">
      <c r="A56" s="2">
        <v>1</v>
      </c>
      <c r="B56" s="2" t="s">
        <v>47</v>
      </c>
      <c r="C56" s="2">
        <v>2942</v>
      </c>
      <c r="D56" s="2">
        <v>1823</v>
      </c>
      <c r="E56" s="2">
        <v>4978</v>
      </c>
      <c r="F56" s="2">
        <v>1591.96</v>
      </c>
      <c r="G56" s="2">
        <v>5088</v>
      </c>
      <c r="H56" s="2">
        <v>60.78</v>
      </c>
      <c r="I56" s="2">
        <v>13008</v>
      </c>
      <c r="J56" s="2">
        <v>3475.74</v>
      </c>
      <c r="K56" s="229"/>
    </row>
    <row r="57" spans="1:11" x14ac:dyDescent="0.25">
      <c r="A57" s="3" t="s">
        <v>48</v>
      </c>
      <c r="B57" s="3" t="s">
        <v>35</v>
      </c>
      <c r="C57" s="3">
        <v>2942</v>
      </c>
      <c r="D57" s="3">
        <v>1823</v>
      </c>
      <c r="E57" s="3">
        <v>4978</v>
      </c>
      <c r="F57" s="3">
        <v>1591.96</v>
      </c>
      <c r="G57" s="3">
        <v>5088</v>
      </c>
      <c r="H57" s="3">
        <v>60.78</v>
      </c>
      <c r="I57" s="3">
        <v>13008</v>
      </c>
      <c r="J57" s="3">
        <v>3475.74</v>
      </c>
      <c r="K57" s="229"/>
    </row>
    <row r="58" spans="1:11" x14ac:dyDescent="0.25">
      <c r="A58" s="2">
        <v>1</v>
      </c>
      <c r="B58" s="2" t="s">
        <v>49</v>
      </c>
      <c r="C58" s="2">
        <v>1669</v>
      </c>
      <c r="D58" s="2">
        <v>217.68</v>
      </c>
      <c r="E58" s="2">
        <v>2489</v>
      </c>
      <c r="F58" s="2">
        <v>240.71</v>
      </c>
      <c r="G58" s="2">
        <v>2664</v>
      </c>
      <c r="H58" s="2">
        <v>120.96</v>
      </c>
      <c r="I58" s="2">
        <v>6822</v>
      </c>
      <c r="J58" s="2">
        <v>579.35</v>
      </c>
      <c r="K58" s="229"/>
    </row>
    <row r="59" spans="1:11" x14ac:dyDescent="0.25">
      <c r="A59" s="3" t="s">
        <v>53</v>
      </c>
      <c r="B59" s="3" t="s">
        <v>35</v>
      </c>
      <c r="C59" s="3">
        <v>11156</v>
      </c>
      <c r="D59" s="3">
        <v>4816.3599999999997</v>
      </c>
      <c r="E59" s="3">
        <v>28926</v>
      </c>
      <c r="F59" s="3">
        <v>9074.06</v>
      </c>
      <c r="G59" s="3">
        <v>12813</v>
      </c>
      <c r="H59" s="3">
        <v>3868.29</v>
      </c>
      <c r="I59" s="3">
        <v>52895</v>
      </c>
      <c r="J59" s="3">
        <v>17758.71</v>
      </c>
      <c r="K59" s="229"/>
    </row>
    <row r="60" spans="1:11" x14ac:dyDescent="0.25">
      <c r="A60" s="229"/>
      <c r="B60" s="229"/>
      <c r="C60" s="229"/>
      <c r="D60" s="229"/>
      <c r="E60" s="229"/>
      <c r="F60" s="229"/>
      <c r="G60" s="229"/>
      <c r="H60" s="229"/>
      <c r="I60" s="229"/>
      <c r="J60" s="229"/>
      <c r="K60" s="229"/>
    </row>
  </sheetData>
  <mergeCells count="9">
    <mergeCell ref="A27:J27"/>
    <mergeCell ref="A28:J28"/>
    <mergeCell ref="A29:J29"/>
    <mergeCell ref="A1:J1"/>
    <mergeCell ref="A2:J2"/>
    <mergeCell ref="A3:J3"/>
    <mergeCell ref="A4:J4"/>
    <mergeCell ref="A24:J25"/>
    <mergeCell ref="A26:J2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topLeftCell="A22" workbookViewId="0">
      <selection activeCell="J38" sqref="J38"/>
    </sheetView>
  </sheetViews>
  <sheetFormatPr defaultRowHeight="15" x14ac:dyDescent="0.25"/>
  <cols>
    <col min="1" max="1" width="7.28515625" customWidth="1"/>
    <col min="2" max="2" width="11" bestFit="1" customWidth="1"/>
    <col min="3" max="3" width="11.85546875" customWidth="1"/>
    <col min="4" max="4" width="10.85546875" customWidth="1"/>
    <col min="5" max="5" width="11.85546875" customWidth="1"/>
    <col min="6" max="6" width="11.7109375" customWidth="1"/>
    <col min="7" max="7" width="11.5703125" customWidth="1"/>
    <col min="8" max="8" width="12.7109375" customWidth="1"/>
    <col min="9" max="9" width="12.42578125" customWidth="1"/>
    <col min="10" max="10" width="12.7109375" customWidth="1"/>
  </cols>
  <sheetData>
    <row r="2" spans="1:11" x14ac:dyDescent="0.25">
      <c r="A2" s="324" t="s">
        <v>859</v>
      </c>
      <c r="B2" s="325"/>
      <c r="C2" s="325"/>
      <c r="D2" s="325"/>
      <c r="E2" s="325"/>
      <c r="F2" s="325"/>
      <c r="G2" s="325"/>
      <c r="H2" s="325"/>
      <c r="I2" s="325"/>
      <c r="J2" s="325"/>
      <c r="K2" s="229"/>
    </row>
    <row r="3" spans="1:11" x14ac:dyDescent="0.25">
      <c r="A3" s="324" t="s">
        <v>876</v>
      </c>
      <c r="B3" s="325"/>
      <c r="C3" s="325"/>
      <c r="D3" s="325"/>
      <c r="E3" s="325"/>
      <c r="F3" s="325"/>
      <c r="G3" s="325"/>
      <c r="H3" s="325"/>
      <c r="I3" s="325"/>
      <c r="J3" s="325"/>
      <c r="K3" s="229"/>
    </row>
    <row r="4" spans="1:11" x14ac:dyDescent="0.25">
      <c r="A4" s="324" t="s">
        <v>861</v>
      </c>
      <c r="B4" s="325"/>
      <c r="C4" s="325"/>
      <c r="D4" s="325"/>
      <c r="E4" s="325"/>
      <c r="F4" s="325"/>
      <c r="G4" s="325"/>
      <c r="H4" s="325"/>
      <c r="I4" s="325"/>
      <c r="J4" s="325"/>
      <c r="K4" s="229"/>
    </row>
    <row r="5" spans="1:11" x14ac:dyDescent="0.25">
      <c r="A5" s="326" t="s">
        <v>56</v>
      </c>
      <c r="B5" s="325"/>
      <c r="C5" s="325"/>
      <c r="D5" s="325"/>
      <c r="E5" s="325"/>
      <c r="F5" s="325"/>
      <c r="G5" s="325"/>
      <c r="H5" s="325"/>
      <c r="I5" s="325"/>
      <c r="J5" s="325"/>
      <c r="K5" s="229"/>
    </row>
    <row r="6" spans="1:11" ht="60" x14ac:dyDescent="0.25">
      <c r="A6" s="232" t="s">
        <v>1</v>
      </c>
      <c r="B6" s="232" t="s">
        <v>2</v>
      </c>
      <c r="C6" s="232" t="s">
        <v>862</v>
      </c>
      <c r="D6" s="232" t="s">
        <v>863</v>
      </c>
      <c r="E6" s="232" t="s">
        <v>864</v>
      </c>
      <c r="F6" s="232" t="s">
        <v>865</v>
      </c>
      <c r="G6" s="232" t="s">
        <v>866</v>
      </c>
      <c r="H6" s="232" t="s">
        <v>867</v>
      </c>
      <c r="I6" s="232" t="s">
        <v>868</v>
      </c>
      <c r="J6" s="232" t="s">
        <v>869</v>
      </c>
      <c r="K6" s="229"/>
    </row>
    <row r="7" spans="1:11" x14ac:dyDescent="0.25">
      <c r="A7" s="146">
        <v>1</v>
      </c>
      <c r="B7" s="146" t="s">
        <v>27</v>
      </c>
      <c r="C7" s="146">
        <v>3770</v>
      </c>
      <c r="D7" s="146">
        <v>1187</v>
      </c>
      <c r="E7" s="146">
        <v>1120</v>
      </c>
      <c r="F7" s="146">
        <v>41</v>
      </c>
      <c r="G7" s="146">
        <v>463</v>
      </c>
      <c r="H7" s="146">
        <v>158</v>
      </c>
      <c r="I7" s="146">
        <v>5353</v>
      </c>
      <c r="J7" s="146">
        <v>1386</v>
      </c>
      <c r="K7" s="229"/>
    </row>
    <row r="8" spans="1:11" x14ac:dyDescent="0.25">
      <c r="A8" s="146">
        <v>2</v>
      </c>
      <c r="B8" s="146" t="s">
        <v>29</v>
      </c>
      <c r="C8" s="146">
        <v>346</v>
      </c>
      <c r="D8" s="146">
        <v>56</v>
      </c>
      <c r="E8" s="146">
        <v>250</v>
      </c>
      <c r="F8" s="146">
        <v>55</v>
      </c>
      <c r="G8" s="146">
        <v>66</v>
      </c>
      <c r="H8" s="146">
        <v>55</v>
      </c>
      <c r="I8" s="146">
        <v>662</v>
      </c>
      <c r="J8" s="146">
        <v>166</v>
      </c>
      <c r="K8" s="229"/>
    </row>
    <row r="9" spans="1:11" x14ac:dyDescent="0.25">
      <c r="A9" s="173" t="s">
        <v>34</v>
      </c>
      <c r="B9" s="173" t="s">
        <v>35</v>
      </c>
      <c r="C9" s="173">
        <v>4116</v>
      </c>
      <c r="D9" s="173">
        <v>1243</v>
      </c>
      <c r="E9" s="173">
        <v>1370</v>
      </c>
      <c r="F9" s="173">
        <v>96</v>
      </c>
      <c r="G9" s="173">
        <v>529</v>
      </c>
      <c r="H9" s="173">
        <v>213</v>
      </c>
      <c r="I9" s="173">
        <v>6015</v>
      </c>
      <c r="J9" s="173">
        <v>1552</v>
      </c>
      <c r="K9" s="229"/>
    </row>
    <row r="10" spans="1:11" x14ac:dyDescent="0.25">
      <c r="A10" s="146">
        <v>1</v>
      </c>
      <c r="B10" s="146" t="s">
        <v>49</v>
      </c>
      <c r="C10" s="146">
        <v>247</v>
      </c>
      <c r="D10" s="146">
        <v>121</v>
      </c>
      <c r="E10" s="146">
        <v>510</v>
      </c>
      <c r="F10" s="146">
        <v>4</v>
      </c>
      <c r="G10" s="146">
        <v>183</v>
      </c>
      <c r="H10" s="146">
        <v>19</v>
      </c>
      <c r="I10" s="146">
        <v>940</v>
      </c>
      <c r="J10" s="146">
        <v>144</v>
      </c>
      <c r="K10" s="229"/>
    </row>
    <row r="11" spans="1:11" x14ac:dyDescent="0.25">
      <c r="A11" s="173" t="s">
        <v>53</v>
      </c>
      <c r="B11" s="173" t="s">
        <v>35</v>
      </c>
      <c r="C11" s="173">
        <v>4363</v>
      </c>
      <c r="D11" s="173">
        <v>1364</v>
      </c>
      <c r="E11" s="173">
        <v>1880</v>
      </c>
      <c r="F11" s="173">
        <v>100</v>
      </c>
      <c r="G11" s="173">
        <v>712</v>
      </c>
      <c r="H11" s="173">
        <v>232</v>
      </c>
      <c r="I11" s="173">
        <v>6955</v>
      </c>
      <c r="J11" s="173">
        <v>1696</v>
      </c>
      <c r="K11" s="229"/>
    </row>
    <row r="12" spans="1:11" x14ac:dyDescent="0.25">
      <c r="A12" s="229"/>
      <c r="B12" s="229"/>
      <c r="C12" s="229"/>
      <c r="D12" s="229"/>
      <c r="E12" s="229"/>
      <c r="F12" s="229"/>
      <c r="G12" s="229"/>
      <c r="H12" s="229"/>
      <c r="I12" s="229"/>
      <c r="J12" s="229"/>
      <c r="K12" s="229"/>
    </row>
    <row r="14" spans="1:11" x14ac:dyDescent="0.25">
      <c r="A14" s="324" t="s">
        <v>859</v>
      </c>
      <c r="B14" s="325"/>
      <c r="C14" s="325"/>
      <c r="D14" s="325"/>
      <c r="E14" s="325"/>
      <c r="F14" s="325"/>
      <c r="G14" s="325"/>
      <c r="H14" s="325"/>
      <c r="I14" s="325"/>
      <c r="J14" s="325"/>
    </row>
    <row r="15" spans="1:11" x14ac:dyDescent="0.25">
      <c r="A15" s="324" t="s">
        <v>877</v>
      </c>
      <c r="B15" s="325"/>
      <c r="C15" s="325"/>
      <c r="D15" s="325"/>
      <c r="E15" s="325"/>
      <c r="F15" s="325"/>
      <c r="G15" s="325"/>
      <c r="H15" s="325"/>
      <c r="I15" s="325"/>
      <c r="J15" s="325"/>
    </row>
    <row r="16" spans="1:11" x14ac:dyDescent="0.25">
      <c r="A16" s="324" t="s">
        <v>861</v>
      </c>
      <c r="B16" s="325"/>
      <c r="C16" s="325"/>
      <c r="D16" s="325"/>
      <c r="E16" s="325"/>
      <c r="F16" s="325"/>
      <c r="G16" s="325"/>
      <c r="H16" s="325"/>
      <c r="I16" s="325"/>
      <c r="J16" s="325"/>
    </row>
    <row r="17" spans="1:10" x14ac:dyDescent="0.25">
      <c r="A17" s="326" t="s">
        <v>56</v>
      </c>
      <c r="B17" s="325"/>
      <c r="C17" s="325"/>
      <c r="D17" s="325"/>
      <c r="E17" s="325"/>
      <c r="F17" s="325"/>
      <c r="G17" s="325"/>
      <c r="H17" s="325"/>
      <c r="I17" s="325"/>
      <c r="J17" s="325"/>
    </row>
    <row r="18" spans="1:10" ht="75" x14ac:dyDescent="0.25">
      <c r="A18" s="230" t="s">
        <v>1</v>
      </c>
      <c r="B18" s="230" t="s">
        <v>2</v>
      </c>
      <c r="C18" s="230" t="s">
        <v>862</v>
      </c>
      <c r="D18" s="230" t="s">
        <v>863</v>
      </c>
      <c r="E18" s="230" t="s">
        <v>864</v>
      </c>
      <c r="F18" s="230" t="s">
        <v>865</v>
      </c>
      <c r="G18" s="230" t="s">
        <v>866</v>
      </c>
      <c r="H18" s="230" t="s">
        <v>867</v>
      </c>
      <c r="I18" s="230" t="s">
        <v>868</v>
      </c>
      <c r="J18" s="230" t="s">
        <v>869</v>
      </c>
    </row>
    <row r="19" spans="1:10" x14ac:dyDescent="0.25">
      <c r="A19" s="2">
        <v>1</v>
      </c>
      <c r="B19" s="2" t="s">
        <v>19</v>
      </c>
      <c r="C19" s="2">
        <v>610</v>
      </c>
      <c r="D19" s="2">
        <v>0</v>
      </c>
      <c r="E19" s="2">
        <v>150</v>
      </c>
      <c r="F19" s="2">
        <v>0</v>
      </c>
      <c r="G19" s="2">
        <v>71</v>
      </c>
      <c r="H19" s="2">
        <v>5</v>
      </c>
      <c r="I19" s="2">
        <v>831</v>
      </c>
      <c r="J19" s="2">
        <v>5</v>
      </c>
    </row>
    <row r="20" spans="1:10" x14ac:dyDescent="0.25">
      <c r="A20" s="2">
        <v>2</v>
      </c>
      <c r="B20" s="2" t="s">
        <v>27</v>
      </c>
      <c r="C20" s="2">
        <v>3633</v>
      </c>
      <c r="D20" s="2">
        <v>754</v>
      </c>
      <c r="E20" s="2">
        <v>1000</v>
      </c>
      <c r="F20" s="2">
        <v>51</v>
      </c>
      <c r="G20" s="2">
        <v>472</v>
      </c>
      <c r="H20" s="2">
        <v>261</v>
      </c>
      <c r="I20" s="2">
        <v>5105</v>
      </c>
      <c r="J20" s="2">
        <v>1066</v>
      </c>
    </row>
    <row r="21" spans="1:10" x14ac:dyDescent="0.25">
      <c r="A21" s="2">
        <v>3</v>
      </c>
      <c r="B21" s="2" t="s">
        <v>27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</row>
    <row r="22" spans="1:10" x14ac:dyDescent="0.25">
      <c r="A22" s="3" t="s">
        <v>34</v>
      </c>
      <c r="B22" s="3" t="s">
        <v>35</v>
      </c>
      <c r="C22" s="3">
        <v>4243</v>
      </c>
      <c r="D22" s="3">
        <v>754</v>
      </c>
      <c r="E22" s="3">
        <v>1150</v>
      </c>
      <c r="F22" s="3">
        <v>51</v>
      </c>
      <c r="G22" s="3">
        <v>543</v>
      </c>
      <c r="H22" s="3">
        <v>266</v>
      </c>
      <c r="I22" s="3">
        <v>5936</v>
      </c>
      <c r="J22" s="3">
        <v>1071</v>
      </c>
    </row>
    <row r="23" spans="1:10" x14ac:dyDescent="0.25">
      <c r="A23" s="2">
        <v>1</v>
      </c>
      <c r="B23" s="2" t="s">
        <v>36</v>
      </c>
      <c r="C23" s="2">
        <v>610</v>
      </c>
      <c r="D23" s="2">
        <v>0</v>
      </c>
      <c r="E23" s="2">
        <v>150</v>
      </c>
      <c r="F23" s="2">
        <v>0</v>
      </c>
      <c r="G23" s="2">
        <v>71</v>
      </c>
      <c r="H23" s="2">
        <v>70</v>
      </c>
      <c r="I23" s="2">
        <v>831</v>
      </c>
      <c r="J23" s="2">
        <v>70</v>
      </c>
    </row>
    <row r="24" spans="1:10" x14ac:dyDescent="0.25">
      <c r="A24" s="2">
        <v>2</v>
      </c>
      <c r="B24" s="2" t="s">
        <v>38</v>
      </c>
      <c r="C24" s="2">
        <v>610</v>
      </c>
      <c r="D24" s="2">
        <v>0</v>
      </c>
      <c r="E24" s="2">
        <v>150</v>
      </c>
      <c r="F24" s="2">
        <v>0</v>
      </c>
      <c r="G24" s="2">
        <v>71</v>
      </c>
      <c r="H24" s="2">
        <v>0</v>
      </c>
      <c r="I24" s="2">
        <v>831</v>
      </c>
      <c r="J24" s="2">
        <v>0</v>
      </c>
    </row>
    <row r="25" spans="1:10" x14ac:dyDescent="0.25">
      <c r="A25" s="3" t="s">
        <v>46</v>
      </c>
      <c r="B25" s="3" t="s">
        <v>35</v>
      </c>
      <c r="C25" s="3">
        <v>1220</v>
      </c>
      <c r="D25" s="3">
        <v>0</v>
      </c>
      <c r="E25" s="3">
        <v>300</v>
      </c>
      <c r="F25" s="3">
        <v>0</v>
      </c>
      <c r="G25" s="3">
        <v>142</v>
      </c>
      <c r="H25" s="3">
        <v>70</v>
      </c>
      <c r="I25" s="3">
        <v>1662</v>
      </c>
      <c r="J25" s="3">
        <v>70</v>
      </c>
    </row>
    <row r="26" spans="1:10" x14ac:dyDescent="0.25">
      <c r="A26" s="2">
        <v>1</v>
      </c>
      <c r="B26" s="2" t="s">
        <v>47</v>
      </c>
      <c r="C26" s="2">
        <v>1205</v>
      </c>
      <c r="D26" s="2">
        <v>11</v>
      </c>
      <c r="E26" s="2">
        <v>150</v>
      </c>
      <c r="F26" s="2">
        <v>0</v>
      </c>
      <c r="G26" s="2">
        <v>71</v>
      </c>
      <c r="H26" s="2">
        <v>23</v>
      </c>
      <c r="I26" s="2">
        <v>1426</v>
      </c>
      <c r="J26" s="2">
        <v>34</v>
      </c>
    </row>
    <row r="27" spans="1:10" x14ac:dyDescent="0.25">
      <c r="A27" s="3" t="s">
        <v>48</v>
      </c>
      <c r="B27" s="3" t="s">
        <v>35</v>
      </c>
      <c r="C27" s="3">
        <v>1205</v>
      </c>
      <c r="D27" s="3">
        <v>11</v>
      </c>
      <c r="E27" s="3">
        <v>150</v>
      </c>
      <c r="F27" s="3">
        <v>0</v>
      </c>
      <c r="G27" s="3">
        <v>71</v>
      </c>
      <c r="H27" s="3">
        <v>23</v>
      </c>
      <c r="I27" s="3">
        <v>1426</v>
      </c>
      <c r="J27" s="3">
        <v>34</v>
      </c>
    </row>
    <row r="28" spans="1:10" x14ac:dyDescent="0.25">
      <c r="A28" s="2">
        <v>1</v>
      </c>
      <c r="B28" s="2" t="s">
        <v>49</v>
      </c>
      <c r="C28" s="2">
        <v>375</v>
      </c>
      <c r="D28" s="2">
        <v>170</v>
      </c>
      <c r="E28" s="2">
        <v>375</v>
      </c>
      <c r="F28" s="2">
        <v>13</v>
      </c>
      <c r="G28" s="2">
        <v>142</v>
      </c>
      <c r="H28" s="2">
        <v>20</v>
      </c>
      <c r="I28" s="2">
        <v>892</v>
      </c>
      <c r="J28" s="2">
        <v>203</v>
      </c>
    </row>
    <row r="29" spans="1:10" x14ac:dyDescent="0.25">
      <c r="A29" s="3" t="s">
        <v>53</v>
      </c>
      <c r="B29" s="3" t="s">
        <v>35</v>
      </c>
      <c r="C29" s="3">
        <v>7043</v>
      </c>
      <c r="D29" s="3">
        <v>935</v>
      </c>
      <c r="E29" s="3">
        <v>1975</v>
      </c>
      <c r="F29" s="3">
        <v>64</v>
      </c>
      <c r="G29" s="3">
        <v>898</v>
      </c>
      <c r="H29" s="3">
        <v>379</v>
      </c>
      <c r="I29" s="3">
        <v>9916</v>
      </c>
      <c r="J29" s="3">
        <v>1378</v>
      </c>
    </row>
    <row r="30" spans="1:10" x14ac:dyDescent="0.25">
      <c r="A30" s="229"/>
      <c r="B30" s="229"/>
      <c r="C30" s="229"/>
      <c r="D30" s="229"/>
      <c r="E30" s="229"/>
      <c r="F30" s="229"/>
      <c r="G30" s="229"/>
      <c r="H30" s="229"/>
      <c r="I30" s="229"/>
      <c r="J30" s="229"/>
    </row>
  </sheetData>
  <mergeCells count="8">
    <mergeCell ref="A16:J16"/>
    <mergeCell ref="A17:J17"/>
    <mergeCell ref="A2:J2"/>
    <mergeCell ref="A3:J3"/>
    <mergeCell ref="A4:J4"/>
    <mergeCell ref="A5:J5"/>
    <mergeCell ref="A14:J14"/>
    <mergeCell ref="A15:J15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31" workbookViewId="0">
      <selection activeCell="M28" sqref="M28"/>
    </sheetView>
  </sheetViews>
  <sheetFormatPr defaultRowHeight="15" x14ac:dyDescent="0.25"/>
  <cols>
    <col min="1" max="1" width="7.28515625" customWidth="1"/>
    <col min="2" max="2" width="11" bestFit="1" customWidth="1"/>
    <col min="3" max="3" width="12.5703125" customWidth="1"/>
    <col min="4" max="4" width="13.42578125" customWidth="1"/>
    <col min="5" max="5" width="12.140625" customWidth="1"/>
    <col min="6" max="6" width="13.42578125" customWidth="1"/>
    <col min="7" max="7" width="11.5703125" customWidth="1"/>
    <col min="8" max="9" width="13" customWidth="1"/>
    <col min="10" max="10" width="12.7109375" customWidth="1"/>
  </cols>
  <sheetData>
    <row r="1" spans="1:11" x14ac:dyDescent="0.25">
      <c r="A1" s="243" t="s">
        <v>859</v>
      </c>
      <c r="B1" s="244"/>
      <c r="C1" s="244"/>
      <c r="D1" s="244"/>
      <c r="E1" s="244"/>
      <c r="F1" s="244"/>
      <c r="G1" s="244"/>
      <c r="H1" s="244"/>
      <c r="I1" s="244"/>
      <c r="J1" s="244"/>
      <c r="K1" s="229"/>
    </row>
    <row r="2" spans="1:11" x14ac:dyDescent="0.25">
      <c r="A2" s="243" t="s">
        <v>878</v>
      </c>
      <c r="B2" s="244"/>
      <c r="C2" s="244"/>
      <c r="D2" s="244"/>
      <c r="E2" s="244"/>
      <c r="F2" s="244"/>
      <c r="G2" s="244"/>
      <c r="H2" s="244"/>
      <c r="I2" s="244"/>
      <c r="J2" s="244"/>
      <c r="K2" s="229"/>
    </row>
    <row r="3" spans="1:11" x14ac:dyDescent="0.25">
      <c r="A3" s="243" t="s">
        <v>861</v>
      </c>
      <c r="B3" s="244"/>
      <c r="C3" s="244"/>
      <c r="D3" s="244"/>
      <c r="E3" s="244"/>
      <c r="F3" s="244"/>
      <c r="G3" s="244"/>
      <c r="H3" s="244"/>
      <c r="I3" s="244"/>
      <c r="J3" s="244"/>
      <c r="K3" s="229"/>
    </row>
    <row r="4" spans="1:11" x14ac:dyDescent="0.25">
      <c r="A4" s="248" t="s">
        <v>56</v>
      </c>
      <c r="B4" s="244"/>
      <c r="C4" s="244"/>
      <c r="D4" s="244"/>
      <c r="E4" s="244"/>
      <c r="F4" s="244"/>
      <c r="G4" s="244"/>
      <c r="H4" s="244"/>
      <c r="I4" s="244"/>
      <c r="J4" s="244"/>
      <c r="K4" s="229"/>
    </row>
    <row r="5" spans="1:11" ht="60" x14ac:dyDescent="0.25">
      <c r="A5" s="1" t="s">
        <v>1</v>
      </c>
      <c r="B5" s="1" t="s">
        <v>2</v>
      </c>
      <c r="C5" s="1" t="s">
        <v>862</v>
      </c>
      <c r="D5" s="1" t="s">
        <v>863</v>
      </c>
      <c r="E5" s="1" t="s">
        <v>864</v>
      </c>
      <c r="F5" s="1" t="s">
        <v>865</v>
      </c>
      <c r="G5" s="1" t="s">
        <v>866</v>
      </c>
      <c r="H5" s="1" t="s">
        <v>867</v>
      </c>
      <c r="I5" s="1" t="s">
        <v>868</v>
      </c>
      <c r="J5" s="1" t="s">
        <v>869</v>
      </c>
      <c r="K5" s="229"/>
    </row>
    <row r="6" spans="1:11" x14ac:dyDescent="0.25">
      <c r="A6" s="2">
        <v>1</v>
      </c>
      <c r="B6" s="2" t="s">
        <v>18</v>
      </c>
      <c r="C6" s="2">
        <v>412</v>
      </c>
      <c r="D6" s="2">
        <v>69.5</v>
      </c>
      <c r="E6" s="2">
        <v>185</v>
      </c>
      <c r="F6" s="2">
        <v>133.52000000000001</v>
      </c>
      <c r="G6" s="2">
        <v>109</v>
      </c>
      <c r="H6" s="2">
        <v>49.27</v>
      </c>
      <c r="I6" s="2">
        <v>706</v>
      </c>
      <c r="J6" s="2">
        <v>252.29</v>
      </c>
      <c r="K6" s="229"/>
    </row>
    <row r="7" spans="1:11" x14ac:dyDescent="0.25">
      <c r="A7" s="2">
        <v>2</v>
      </c>
      <c r="B7" s="2" t="s">
        <v>19</v>
      </c>
      <c r="C7" s="2">
        <v>412</v>
      </c>
      <c r="D7" s="2">
        <v>0</v>
      </c>
      <c r="E7" s="2">
        <v>185</v>
      </c>
      <c r="F7" s="2">
        <v>1.81</v>
      </c>
      <c r="G7" s="2">
        <v>109</v>
      </c>
      <c r="H7" s="2">
        <v>1.1499999999999999</v>
      </c>
      <c r="I7" s="2">
        <v>706</v>
      </c>
      <c r="J7" s="2">
        <v>2.96</v>
      </c>
      <c r="K7" s="229"/>
    </row>
    <row r="8" spans="1:11" x14ac:dyDescent="0.25">
      <c r="A8" s="2">
        <v>3</v>
      </c>
      <c r="B8" s="2" t="s">
        <v>25</v>
      </c>
      <c r="C8" s="2">
        <v>412</v>
      </c>
      <c r="D8" s="2">
        <v>0.5</v>
      </c>
      <c r="E8" s="2">
        <v>185</v>
      </c>
      <c r="F8" s="2">
        <v>7.7</v>
      </c>
      <c r="G8" s="2">
        <v>109</v>
      </c>
      <c r="H8" s="2">
        <v>11.51</v>
      </c>
      <c r="I8" s="2">
        <v>706</v>
      </c>
      <c r="J8" s="2">
        <v>19.71</v>
      </c>
      <c r="K8" s="229"/>
    </row>
    <row r="9" spans="1:11" x14ac:dyDescent="0.25">
      <c r="A9" s="2">
        <v>4</v>
      </c>
      <c r="B9" s="2" t="s">
        <v>27</v>
      </c>
      <c r="C9" s="2">
        <v>1225</v>
      </c>
      <c r="D9" s="2">
        <v>2712.11</v>
      </c>
      <c r="E9" s="2">
        <v>625</v>
      </c>
      <c r="F9" s="2">
        <v>359.12</v>
      </c>
      <c r="G9" s="2">
        <v>378</v>
      </c>
      <c r="H9" s="2">
        <v>1197.4000000000001</v>
      </c>
      <c r="I9" s="2">
        <v>2228</v>
      </c>
      <c r="J9" s="2">
        <v>4268.63</v>
      </c>
      <c r="K9" s="229"/>
    </row>
    <row r="10" spans="1:11" x14ac:dyDescent="0.25">
      <c r="A10" s="2">
        <v>5</v>
      </c>
      <c r="B10" s="2" t="s">
        <v>29</v>
      </c>
      <c r="C10" s="2">
        <v>815</v>
      </c>
      <c r="D10" s="2">
        <v>10.14</v>
      </c>
      <c r="E10" s="2">
        <v>435</v>
      </c>
      <c r="F10" s="2">
        <v>9.6</v>
      </c>
      <c r="G10" s="2">
        <v>168</v>
      </c>
      <c r="H10" s="2">
        <v>1.37</v>
      </c>
      <c r="I10" s="2">
        <v>1418</v>
      </c>
      <c r="J10" s="2">
        <v>21.11</v>
      </c>
      <c r="K10" s="229"/>
    </row>
    <row r="11" spans="1:11" x14ac:dyDescent="0.25">
      <c r="A11" s="3" t="s">
        <v>34</v>
      </c>
      <c r="B11" s="3" t="s">
        <v>35</v>
      </c>
      <c r="C11" s="3">
        <v>3276</v>
      </c>
      <c r="D11" s="3">
        <v>2792.25</v>
      </c>
      <c r="E11" s="3">
        <v>1615</v>
      </c>
      <c r="F11" s="3">
        <v>511.75</v>
      </c>
      <c r="G11" s="3">
        <v>873</v>
      </c>
      <c r="H11" s="3">
        <v>1260.7</v>
      </c>
      <c r="I11" s="3">
        <v>5764</v>
      </c>
      <c r="J11" s="3">
        <v>4564.7</v>
      </c>
      <c r="K11" s="229"/>
    </row>
    <row r="12" spans="1:11" x14ac:dyDescent="0.25">
      <c r="A12" s="2">
        <v>1</v>
      </c>
      <c r="B12" s="2" t="s">
        <v>36</v>
      </c>
      <c r="C12" s="2">
        <v>815</v>
      </c>
      <c r="D12" s="2">
        <v>10.32</v>
      </c>
      <c r="E12" s="2">
        <v>435</v>
      </c>
      <c r="F12" s="2">
        <v>11.42</v>
      </c>
      <c r="G12" s="2">
        <v>168</v>
      </c>
      <c r="H12" s="2">
        <v>0</v>
      </c>
      <c r="I12" s="2">
        <v>1418</v>
      </c>
      <c r="J12" s="2">
        <v>21.74</v>
      </c>
      <c r="K12" s="229"/>
    </row>
    <row r="13" spans="1:11" x14ac:dyDescent="0.25">
      <c r="A13" s="3" t="s">
        <v>46</v>
      </c>
      <c r="B13" s="3" t="s">
        <v>35</v>
      </c>
      <c r="C13" s="3">
        <v>815</v>
      </c>
      <c r="D13" s="3">
        <v>10.32</v>
      </c>
      <c r="E13" s="3">
        <v>435</v>
      </c>
      <c r="F13" s="3">
        <v>11.42</v>
      </c>
      <c r="G13" s="3">
        <v>168</v>
      </c>
      <c r="H13" s="3">
        <v>0</v>
      </c>
      <c r="I13" s="3">
        <v>1418</v>
      </c>
      <c r="J13" s="3">
        <v>21.74</v>
      </c>
      <c r="K13" s="229"/>
    </row>
    <row r="14" spans="1:11" x14ac:dyDescent="0.25">
      <c r="A14" s="2">
        <v>1</v>
      </c>
      <c r="B14" s="2" t="s">
        <v>47</v>
      </c>
      <c r="C14" s="2">
        <v>825</v>
      </c>
      <c r="D14" s="2">
        <v>1043.04</v>
      </c>
      <c r="E14" s="2">
        <v>2620</v>
      </c>
      <c r="F14" s="2">
        <v>866.89</v>
      </c>
      <c r="G14" s="2">
        <v>1463</v>
      </c>
      <c r="H14" s="2">
        <v>25.14</v>
      </c>
      <c r="I14" s="2">
        <v>4908</v>
      </c>
      <c r="J14" s="2">
        <v>1935.07</v>
      </c>
      <c r="K14" s="229"/>
    </row>
    <row r="15" spans="1:11" x14ac:dyDescent="0.25">
      <c r="A15" s="3" t="s">
        <v>48</v>
      </c>
      <c r="B15" s="3" t="s">
        <v>35</v>
      </c>
      <c r="C15" s="3">
        <v>825</v>
      </c>
      <c r="D15" s="3">
        <v>1043.04</v>
      </c>
      <c r="E15" s="3">
        <v>2620</v>
      </c>
      <c r="F15" s="3">
        <v>866.89</v>
      </c>
      <c r="G15" s="3">
        <v>1463</v>
      </c>
      <c r="H15" s="3">
        <v>25.14</v>
      </c>
      <c r="I15" s="3">
        <v>4908</v>
      </c>
      <c r="J15" s="3">
        <v>1935.07</v>
      </c>
      <c r="K15" s="229"/>
    </row>
    <row r="16" spans="1:11" x14ac:dyDescent="0.25">
      <c r="A16" s="2">
        <v>1</v>
      </c>
      <c r="B16" s="2" t="s">
        <v>49</v>
      </c>
      <c r="C16" s="2">
        <v>532</v>
      </c>
      <c r="D16" s="2">
        <v>242.26</v>
      </c>
      <c r="E16" s="2">
        <v>435</v>
      </c>
      <c r="F16" s="2">
        <v>116.88</v>
      </c>
      <c r="G16" s="2">
        <v>168</v>
      </c>
      <c r="H16" s="2">
        <v>27.29</v>
      </c>
      <c r="I16" s="2">
        <v>1135</v>
      </c>
      <c r="J16" s="2">
        <v>386.43</v>
      </c>
      <c r="K16" s="229"/>
    </row>
    <row r="17" spans="1:11" x14ac:dyDescent="0.25">
      <c r="A17" s="3" t="s">
        <v>53</v>
      </c>
      <c r="B17" s="3" t="s">
        <v>35</v>
      </c>
      <c r="C17" s="3">
        <v>5448</v>
      </c>
      <c r="D17" s="3">
        <v>4087.87</v>
      </c>
      <c r="E17" s="3">
        <v>5105</v>
      </c>
      <c r="F17" s="3">
        <v>1506.94</v>
      </c>
      <c r="G17" s="3">
        <v>2672</v>
      </c>
      <c r="H17" s="3">
        <v>1313.13</v>
      </c>
      <c r="I17" s="3">
        <v>13225</v>
      </c>
      <c r="J17" s="3">
        <v>6907.94</v>
      </c>
      <c r="K17" s="229"/>
    </row>
    <row r="18" spans="1:11" x14ac:dyDescent="0.25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</row>
    <row r="19" spans="1:11" x14ac:dyDescent="0.25">
      <c r="A19" s="324" t="s">
        <v>859</v>
      </c>
      <c r="B19" s="325"/>
      <c r="C19" s="325"/>
      <c r="D19" s="325"/>
      <c r="E19" s="325"/>
      <c r="F19" s="325"/>
      <c r="G19" s="325"/>
      <c r="H19" s="325"/>
      <c r="I19" s="325"/>
      <c r="J19" s="325"/>
      <c r="K19" s="229"/>
    </row>
    <row r="20" spans="1:11" x14ac:dyDescent="0.25">
      <c r="A20" s="324" t="s">
        <v>879</v>
      </c>
      <c r="B20" s="325"/>
      <c r="C20" s="325"/>
      <c r="D20" s="325"/>
      <c r="E20" s="325"/>
      <c r="F20" s="325"/>
      <c r="G20" s="325"/>
      <c r="H20" s="325"/>
      <c r="I20" s="325"/>
      <c r="J20" s="325"/>
      <c r="K20" s="229"/>
    </row>
    <row r="21" spans="1:11" x14ac:dyDescent="0.25">
      <c r="A21" s="324" t="s">
        <v>861</v>
      </c>
      <c r="B21" s="325"/>
      <c r="C21" s="325"/>
      <c r="D21" s="325"/>
      <c r="E21" s="325"/>
      <c r="F21" s="325"/>
      <c r="G21" s="325"/>
      <c r="H21" s="325"/>
      <c r="I21" s="325"/>
      <c r="J21" s="325"/>
      <c r="K21" s="229"/>
    </row>
    <row r="22" spans="1:11" x14ac:dyDescent="0.25">
      <c r="A22" s="326" t="s">
        <v>56</v>
      </c>
      <c r="B22" s="325"/>
      <c r="C22" s="325"/>
      <c r="D22" s="325"/>
      <c r="E22" s="325"/>
      <c r="F22" s="325"/>
      <c r="G22" s="325"/>
      <c r="H22" s="325"/>
      <c r="I22" s="325"/>
      <c r="J22" s="325"/>
      <c r="K22" s="229"/>
    </row>
    <row r="23" spans="1:11" ht="45" x14ac:dyDescent="0.25">
      <c r="A23" s="232" t="s">
        <v>1</v>
      </c>
      <c r="B23" s="232" t="s">
        <v>2</v>
      </c>
      <c r="C23" s="232" t="s">
        <v>862</v>
      </c>
      <c r="D23" s="232" t="s">
        <v>863</v>
      </c>
      <c r="E23" s="232" t="s">
        <v>864</v>
      </c>
      <c r="F23" s="232" t="s">
        <v>865</v>
      </c>
      <c r="G23" s="232" t="s">
        <v>866</v>
      </c>
      <c r="H23" s="232" t="s">
        <v>867</v>
      </c>
      <c r="I23" s="232" t="s">
        <v>868</v>
      </c>
      <c r="J23" s="232" t="s">
        <v>869</v>
      </c>
      <c r="K23" s="229"/>
    </row>
    <row r="24" spans="1:11" x14ac:dyDescent="0.25">
      <c r="A24" s="146">
        <v>1</v>
      </c>
      <c r="B24" s="146" t="s">
        <v>27</v>
      </c>
      <c r="C24" s="146">
        <v>1450</v>
      </c>
      <c r="D24" s="146">
        <v>82.15</v>
      </c>
      <c r="E24" s="146">
        <v>1000</v>
      </c>
      <c r="F24" s="146">
        <v>3.95</v>
      </c>
      <c r="G24" s="146">
        <v>207</v>
      </c>
      <c r="H24" s="146">
        <v>9.2200000000000006</v>
      </c>
      <c r="I24" s="146">
        <v>2657</v>
      </c>
      <c r="J24" s="146">
        <v>95.32</v>
      </c>
      <c r="K24" s="229"/>
    </row>
    <row r="25" spans="1:11" x14ac:dyDescent="0.25">
      <c r="A25" s="173" t="s">
        <v>34</v>
      </c>
      <c r="B25" s="173" t="s">
        <v>35</v>
      </c>
      <c r="C25" s="173">
        <v>1450</v>
      </c>
      <c r="D25" s="173">
        <v>82.15</v>
      </c>
      <c r="E25" s="173">
        <v>1000</v>
      </c>
      <c r="F25" s="173">
        <v>3.95</v>
      </c>
      <c r="G25" s="173">
        <v>207</v>
      </c>
      <c r="H25" s="173">
        <v>9.2200000000000006</v>
      </c>
      <c r="I25" s="173">
        <v>2657</v>
      </c>
      <c r="J25" s="173">
        <v>95.32</v>
      </c>
      <c r="K25" s="229"/>
    </row>
    <row r="26" spans="1:11" x14ac:dyDescent="0.25">
      <c r="A26" s="146">
        <v>1</v>
      </c>
      <c r="B26" s="146" t="s">
        <v>38</v>
      </c>
      <c r="C26" s="146">
        <v>0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229"/>
    </row>
    <row r="27" spans="1:11" x14ac:dyDescent="0.25">
      <c r="A27" s="173" t="s">
        <v>46</v>
      </c>
      <c r="B27" s="173" t="s">
        <v>35</v>
      </c>
      <c r="C27" s="173">
        <v>0</v>
      </c>
      <c r="D27" s="173">
        <v>0</v>
      </c>
      <c r="E27" s="173">
        <v>0</v>
      </c>
      <c r="F27" s="173">
        <v>0</v>
      </c>
      <c r="G27" s="173">
        <v>0</v>
      </c>
      <c r="H27" s="173">
        <v>0</v>
      </c>
      <c r="I27" s="173">
        <v>0</v>
      </c>
      <c r="J27" s="173">
        <v>0</v>
      </c>
      <c r="K27" s="229"/>
    </row>
    <row r="28" spans="1:11" x14ac:dyDescent="0.25">
      <c r="A28" s="146">
        <v>1</v>
      </c>
      <c r="B28" s="146" t="s">
        <v>47</v>
      </c>
      <c r="C28" s="146">
        <v>295</v>
      </c>
      <c r="D28" s="146">
        <v>374.43</v>
      </c>
      <c r="E28" s="146">
        <v>1000</v>
      </c>
      <c r="F28" s="146">
        <v>130.52000000000001</v>
      </c>
      <c r="G28" s="146">
        <v>207</v>
      </c>
      <c r="H28" s="146">
        <v>8.5399999999999991</v>
      </c>
      <c r="I28" s="146">
        <v>1502</v>
      </c>
      <c r="J28" s="146">
        <v>513.49</v>
      </c>
      <c r="K28" s="229"/>
    </row>
    <row r="29" spans="1:11" x14ac:dyDescent="0.25">
      <c r="A29" s="173" t="s">
        <v>48</v>
      </c>
      <c r="B29" s="173" t="s">
        <v>35</v>
      </c>
      <c r="C29" s="173">
        <v>295</v>
      </c>
      <c r="D29" s="173">
        <v>374.43</v>
      </c>
      <c r="E29" s="173">
        <v>1000</v>
      </c>
      <c r="F29" s="173">
        <v>130.52000000000001</v>
      </c>
      <c r="G29" s="173">
        <v>207</v>
      </c>
      <c r="H29" s="173">
        <v>8.5399999999999991</v>
      </c>
      <c r="I29" s="173">
        <v>1502</v>
      </c>
      <c r="J29" s="173">
        <v>513.49</v>
      </c>
      <c r="K29" s="229"/>
    </row>
    <row r="30" spans="1:11" x14ac:dyDescent="0.25">
      <c r="A30" s="146">
        <v>1</v>
      </c>
      <c r="B30" s="146" t="s">
        <v>49</v>
      </c>
      <c r="C30" s="146">
        <v>234</v>
      </c>
      <c r="D30" s="146">
        <v>139.31</v>
      </c>
      <c r="E30" s="146">
        <v>500</v>
      </c>
      <c r="F30" s="146">
        <v>23.23</v>
      </c>
      <c r="G30" s="146">
        <v>89</v>
      </c>
      <c r="H30" s="146">
        <v>22.37</v>
      </c>
      <c r="I30" s="146">
        <v>823</v>
      </c>
      <c r="J30" s="146">
        <v>184.91</v>
      </c>
      <c r="K30" s="229"/>
    </row>
    <row r="31" spans="1:11" x14ac:dyDescent="0.25">
      <c r="A31" s="173" t="s">
        <v>53</v>
      </c>
      <c r="B31" s="173" t="s">
        <v>35</v>
      </c>
      <c r="C31" s="173">
        <v>1979</v>
      </c>
      <c r="D31" s="173">
        <v>595.89</v>
      </c>
      <c r="E31" s="173">
        <v>2500</v>
      </c>
      <c r="F31" s="173">
        <v>157.69999999999999</v>
      </c>
      <c r="G31" s="173">
        <v>503</v>
      </c>
      <c r="H31" s="173">
        <v>40.130000000000003</v>
      </c>
      <c r="I31" s="173">
        <v>4982</v>
      </c>
      <c r="J31" s="173">
        <v>793.72</v>
      </c>
      <c r="K31" s="229"/>
    </row>
    <row r="32" spans="1:1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29"/>
    </row>
    <row r="33" spans="1:11" x14ac:dyDescent="0.25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229"/>
    </row>
  </sheetData>
  <mergeCells count="8">
    <mergeCell ref="A21:J21"/>
    <mergeCell ref="A22:J22"/>
    <mergeCell ref="A1:J1"/>
    <mergeCell ref="A2:J2"/>
    <mergeCell ref="A3:J3"/>
    <mergeCell ref="A4:J4"/>
    <mergeCell ref="A19:J19"/>
    <mergeCell ref="A20:J20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9" workbookViewId="0">
      <selection activeCell="A34" sqref="A34:D36"/>
    </sheetView>
  </sheetViews>
  <sheetFormatPr defaultRowHeight="15" x14ac:dyDescent="0.25"/>
  <cols>
    <col min="2" max="2" width="26.42578125" customWidth="1"/>
    <col min="3" max="3" width="33.7109375" customWidth="1"/>
    <col min="4" max="4" width="16" customWidth="1"/>
  </cols>
  <sheetData>
    <row r="1" spans="1:4" x14ac:dyDescent="0.25">
      <c r="A1" s="327" t="s">
        <v>538</v>
      </c>
      <c r="B1" s="327"/>
      <c r="C1" s="327"/>
      <c r="D1" s="327"/>
    </row>
    <row r="2" spans="1:4" x14ac:dyDescent="0.25">
      <c r="A2" s="327" t="s">
        <v>539</v>
      </c>
      <c r="B2" s="327"/>
      <c r="C2" s="327"/>
      <c r="D2" s="327"/>
    </row>
    <row r="3" spans="1:4" x14ac:dyDescent="0.25">
      <c r="A3" s="51" t="s">
        <v>540</v>
      </c>
      <c r="B3" s="144" t="s">
        <v>541</v>
      </c>
      <c r="C3" s="144"/>
      <c r="D3" s="144"/>
    </row>
    <row r="4" spans="1:4" x14ac:dyDescent="0.25">
      <c r="A4" s="51">
        <v>1</v>
      </c>
      <c r="B4" s="51" t="s">
        <v>542</v>
      </c>
      <c r="C4" s="51" t="s">
        <v>543</v>
      </c>
      <c r="D4" s="51" t="s">
        <v>544</v>
      </c>
    </row>
    <row r="5" spans="1:4" x14ac:dyDescent="0.25">
      <c r="A5" s="51">
        <v>2</v>
      </c>
      <c r="B5" s="51" t="s">
        <v>545</v>
      </c>
      <c r="C5" s="51" t="s">
        <v>546</v>
      </c>
      <c r="D5" s="51" t="s">
        <v>544</v>
      </c>
    </row>
    <row r="6" spans="1:4" x14ac:dyDescent="0.25">
      <c r="A6" s="51">
        <v>3</v>
      </c>
      <c r="B6" s="51" t="s">
        <v>547</v>
      </c>
      <c r="C6" s="51" t="s">
        <v>548</v>
      </c>
      <c r="D6" s="51" t="s">
        <v>549</v>
      </c>
    </row>
    <row r="7" spans="1:4" x14ac:dyDescent="0.25">
      <c r="A7" s="51">
        <v>4</v>
      </c>
      <c r="B7" s="51" t="s">
        <v>550</v>
      </c>
      <c r="C7" s="51" t="s">
        <v>551</v>
      </c>
      <c r="D7" s="51" t="s">
        <v>544</v>
      </c>
    </row>
    <row r="8" spans="1:4" x14ac:dyDescent="0.25">
      <c r="A8" s="51">
        <v>5</v>
      </c>
      <c r="B8" s="51" t="s">
        <v>552</v>
      </c>
      <c r="C8" s="51" t="s">
        <v>553</v>
      </c>
      <c r="D8" s="34" t="s">
        <v>544</v>
      </c>
    </row>
    <row r="9" spans="1:4" x14ac:dyDescent="0.25">
      <c r="A9" s="51">
        <v>6</v>
      </c>
      <c r="B9" s="51" t="s">
        <v>554</v>
      </c>
      <c r="C9" s="51" t="s">
        <v>555</v>
      </c>
      <c r="D9" s="51" t="s">
        <v>544</v>
      </c>
    </row>
    <row r="10" spans="1:4" x14ac:dyDescent="0.25">
      <c r="A10" s="51">
        <v>7</v>
      </c>
      <c r="B10" s="51" t="s">
        <v>556</v>
      </c>
      <c r="C10" s="51" t="s">
        <v>557</v>
      </c>
      <c r="D10" s="51" t="s">
        <v>544</v>
      </c>
    </row>
    <row r="11" spans="1:4" x14ac:dyDescent="0.25">
      <c r="A11" s="51">
        <v>8</v>
      </c>
      <c r="B11" s="51" t="s">
        <v>558</v>
      </c>
      <c r="C11" s="51" t="s">
        <v>559</v>
      </c>
      <c r="D11" s="51" t="s">
        <v>544</v>
      </c>
    </row>
    <row r="12" spans="1:4" x14ac:dyDescent="0.25">
      <c r="A12" s="51">
        <v>9</v>
      </c>
      <c r="B12" s="51" t="s">
        <v>560</v>
      </c>
      <c r="C12" s="51" t="s">
        <v>561</v>
      </c>
      <c r="D12" s="51" t="s">
        <v>544</v>
      </c>
    </row>
    <row r="13" spans="1:4" x14ac:dyDescent="0.25">
      <c r="A13" s="51">
        <v>10</v>
      </c>
      <c r="B13" s="51" t="s">
        <v>562</v>
      </c>
      <c r="C13" s="51" t="s">
        <v>563</v>
      </c>
      <c r="D13" s="51" t="s">
        <v>544</v>
      </c>
    </row>
    <row r="14" spans="1:4" x14ac:dyDescent="0.25">
      <c r="A14" s="51">
        <v>11</v>
      </c>
      <c r="B14" s="51" t="s">
        <v>564</v>
      </c>
      <c r="C14" s="51" t="s">
        <v>563</v>
      </c>
      <c r="D14" s="51" t="s">
        <v>544</v>
      </c>
    </row>
    <row r="15" spans="1:4" x14ac:dyDescent="0.25">
      <c r="A15" s="51">
        <v>12</v>
      </c>
      <c r="B15" s="51" t="s">
        <v>565</v>
      </c>
      <c r="C15" s="51" t="s">
        <v>566</v>
      </c>
      <c r="D15" s="51" t="s">
        <v>544</v>
      </c>
    </row>
    <row r="16" spans="1:4" x14ac:dyDescent="0.25">
      <c r="A16" s="51">
        <v>13</v>
      </c>
      <c r="B16" s="51" t="s">
        <v>567</v>
      </c>
      <c r="C16" s="51" t="s">
        <v>568</v>
      </c>
      <c r="D16" s="51" t="s">
        <v>544</v>
      </c>
    </row>
    <row r="17" spans="1:4" x14ac:dyDescent="0.25">
      <c r="A17" s="51">
        <v>14</v>
      </c>
      <c r="B17" s="51" t="s">
        <v>569</v>
      </c>
      <c r="C17" s="51" t="s">
        <v>563</v>
      </c>
      <c r="D17" s="51" t="s">
        <v>544</v>
      </c>
    </row>
    <row r="18" spans="1:4" x14ac:dyDescent="0.25">
      <c r="A18" s="51">
        <v>15</v>
      </c>
      <c r="B18" s="51" t="s">
        <v>570</v>
      </c>
      <c r="C18" s="51" t="s">
        <v>563</v>
      </c>
      <c r="D18" s="51" t="s">
        <v>544</v>
      </c>
    </row>
    <row r="19" spans="1:4" x14ac:dyDescent="0.25">
      <c r="A19" s="51">
        <v>16</v>
      </c>
      <c r="B19" s="51" t="s">
        <v>571</v>
      </c>
      <c r="C19" s="51" t="s">
        <v>572</v>
      </c>
      <c r="D19" s="51" t="s">
        <v>544</v>
      </c>
    </row>
    <row r="20" spans="1:4" x14ac:dyDescent="0.25">
      <c r="A20" s="51">
        <v>17</v>
      </c>
      <c r="B20" s="51" t="s">
        <v>573</v>
      </c>
      <c r="C20" s="51" t="s">
        <v>574</v>
      </c>
      <c r="D20" s="51" t="s">
        <v>544</v>
      </c>
    </row>
    <row r="21" spans="1:4" x14ac:dyDescent="0.25">
      <c r="A21" s="51">
        <v>18</v>
      </c>
      <c r="B21" s="51" t="s">
        <v>575</v>
      </c>
      <c r="C21" s="51" t="s">
        <v>576</v>
      </c>
      <c r="D21" s="51" t="s">
        <v>544</v>
      </c>
    </row>
    <row r="22" spans="1:4" x14ac:dyDescent="0.25">
      <c r="A22" s="51">
        <v>19</v>
      </c>
      <c r="B22" s="51" t="s">
        <v>577</v>
      </c>
      <c r="C22" s="51" t="s">
        <v>578</v>
      </c>
      <c r="D22" s="51" t="s">
        <v>544</v>
      </c>
    </row>
    <row r="23" spans="1:4" x14ac:dyDescent="0.25">
      <c r="A23" s="51">
        <v>20</v>
      </c>
      <c r="B23" s="51" t="s">
        <v>579</v>
      </c>
      <c r="C23" s="51" t="s">
        <v>580</v>
      </c>
      <c r="D23" s="51" t="s">
        <v>544</v>
      </c>
    </row>
    <row r="24" spans="1:4" x14ac:dyDescent="0.25">
      <c r="A24" s="51">
        <v>21</v>
      </c>
      <c r="B24" s="51" t="s">
        <v>581</v>
      </c>
      <c r="C24" s="51" t="s">
        <v>582</v>
      </c>
      <c r="D24" s="51" t="s">
        <v>583</v>
      </c>
    </row>
    <row r="25" spans="1:4" x14ac:dyDescent="0.25">
      <c r="A25" s="51">
        <v>22</v>
      </c>
      <c r="B25" s="51" t="s">
        <v>584</v>
      </c>
      <c r="C25" s="51" t="s">
        <v>585</v>
      </c>
      <c r="D25" s="51" t="s">
        <v>544</v>
      </c>
    </row>
    <row r="26" spans="1:4" x14ac:dyDescent="0.25">
      <c r="A26" s="51">
        <v>23</v>
      </c>
      <c r="B26" s="51" t="s">
        <v>586</v>
      </c>
      <c r="C26" s="51" t="s">
        <v>587</v>
      </c>
      <c r="D26" s="51" t="s">
        <v>544</v>
      </c>
    </row>
    <row r="27" spans="1:4" x14ac:dyDescent="0.25">
      <c r="A27" s="34"/>
      <c r="B27" s="34"/>
      <c r="C27" s="34"/>
      <c r="D27" s="34"/>
    </row>
    <row r="28" spans="1:4" x14ac:dyDescent="0.25">
      <c r="A28" s="51" t="s">
        <v>588</v>
      </c>
      <c r="B28" s="328" t="s">
        <v>589</v>
      </c>
      <c r="C28" s="328"/>
      <c r="D28" s="328"/>
    </row>
    <row r="29" spans="1:4" x14ac:dyDescent="0.25">
      <c r="A29" s="51">
        <v>1</v>
      </c>
      <c r="B29" s="51" t="s">
        <v>590</v>
      </c>
      <c r="C29" s="51" t="s">
        <v>591</v>
      </c>
      <c r="D29" s="51" t="s">
        <v>592</v>
      </c>
    </row>
    <row r="30" spans="1:4" x14ac:dyDescent="0.25">
      <c r="A30" s="51">
        <v>2</v>
      </c>
      <c r="B30" s="51" t="s">
        <v>593</v>
      </c>
      <c r="C30" s="51" t="s">
        <v>594</v>
      </c>
      <c r="D30" s="51" t="s">
        <v>592</v>
      </c>
    </row>
    <row r="31" spans="1:4" x14ac:dyDescent="0.25">
      <c r="A31" s="51">
        <v>3</v>
      </c>
      <c r="B31" s="51" t="s">
        <v>595</v>
      </c>
      <c r="C31" s="51" t="s">
        <v>594</v>
      </c>
      <c r="D31" s="51" t="s">
        <v>596</v>
      </c>
    </row>
    <row r="32" spans="1:4" x14ac:dyDescent="0.25">
      <c r="A32" s="51">
        <v>4</v>
      </c>
      <c r="B32" s="51" t="s">
        <v>597</v>
      </c>
      <c r="C32" s="51" t="s">
        <v>598</v>
      </c>
      <c r="D32" s="51" t="s">
        <v>599</v>
      </c>
    </row>
    <row r="33" spans="1:4" x14ac:dyDescent="0.25">
      <c r="A33" s="51">
        <v>5</v>
      </c>
      <c r="B33" s="51" t="s">
        <v>600</v>
      </c>
      <c r="C33" s="51" t="s">
        <v>601</v>
      </c>
      <c r="D33" s="51" t="s">
        <v>592</v>
      </c>
    </row>
    <row r="34" spans="1:4" x14ac:dyDescent="0.25">
      <c r="A34" s="279">
        <v>61</v>
      </c>
      <c r="B34" s="279"/>
      <c r="C34" s="279"/>
      <c r="D34" s="279"/>
    </row>
    <row r="35" spans="1:4" x14ac:dyDescent="0.25">
      <c r="A35" s="255"/>
      <c r="B35" s="255"/>
      <c r="C35" s="255"/>
      <c r="D35" s="255"/>
    </row>
    <row r="36" spans="1:4" x14ac:dyDescent="0.25">
      <c r="A36" s="255"/>
      <c r="B36" s="255"/>
      <c r="C36" s="255"/>
      <c r="D36" s="255"/>
    </row>
  </sheetData>
  <mergeCells count="4">
    <mergeCell ref="A1:D1"/>
    <mergeCell ref="A2:D2"/>
    <mergeCell ref="B28:D28"/>
    <mergeCell ref="A34:D3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46" workbookViewId="0">
      <selection activeCell="F19" sqref="F19"/>
    </sheetView>
  </sheetViews>
  <sheetFormatPr defaultRowHeight="15" x14ac:dyDescent="0.25"/>
  <cols>
    <col min="1" max="1" width="18.5703125" style="86" customWidth="1"/>
    <col min="2" max="2" width="21.42578125" style="86" customWidth="1"/>
    <col min="3" max="3" width="18.140625" style="86" customWidth="1"/>
    <col min="4" max="4" width="24.7109375" style="86" customWidth="1"/>
    <col min="5" max="16384" width="9.140625" style="86"/>
  </cols>
  <sheetData>
    <row r="1" spans="1:4" x14ac:dyDescent="0.25">
      <c r="A1" s="327" t="s">
        <v>538</v>
      </c>
      <c r="B1" s="327"/>
      <c r="C1" s="327"/>
      <c r="D1" s="327"/>
    </row>
    <row r="2" spans="1:4" x14ac:dyDescent="0.25">
      <c r="A2" s="327" t="s">
        <v>539</v>
      </c>
      <c r="B2" s="327"/>
      <c r="C2" s="327"/>
      <c r="D2" s="327"/>
    </row>
    <row r="3" spans="1:4" x14ac:dyDescent="0.25">
      <c r="A3" s="51" t="s">
        <v>602</v>
      </c>
      <c r="B3" s="51" t="s">
        <v>603</v>
      </c>
      <c r="C3" s="34"/>
      <c r="D3" s="34"/>
    </row>
    <row r="4" spans="1:4" x14ac:dyDescent="0.25">
      <c r="A4" s="34">
        <v>1</v>
      </c>
      <c r="B4" s="51" t="s">
        <v>604</v>
      </c>
      <c r="C4" s="51" t="s">
        <v>605</v>
      </c>
      <c r="D4" s="51" t="s">
        <v>381</v>
      </c>
    </row>
    <row r="5" spans="1:4" x14ac:dyDescent="0.25">
      <c r="A5" s="51">
        <v>2</v>
      </c>
      <c r="B5" s="51" t="s">
        <v>606</v>
      </c>
      <c r="C5" s="51" t="s">
        <v>607</v>
      </c>
      <c r="D5" s="51" t="s">
        <v>381</v>
      </c>
    </row>
    <row r="6" spans="1:4" x14ac:dyDescent="0.25">
      <c r="A6" s="34">
        <v>3</v>
      </c>
      <c r="B6" s="51" t="s">
        <v>608</v>
      </c>
      <c r="C6" s="51" t="s">
        <v>609</v>
      </c>
      <c r="D6" s="51" t="s">
        <v>381</v>
      </c>
    </row>
    <row r="7" spans="1:4" x14ac:dyDescent="0.25">
      <c r="A7" s="51">
        <v>4</v>
      </c>
      <c r="B7" s="51" t="s">
        <v>610</v>
      </c>
      <c r="C7" s="51" t="s">
        <v>611</v>
      </c>
      <c r="D7" s="51" t="s">
        <v>612</v>
      </c>
    </row>
    <row r="8" spans="1:4" x14ac:dyDescent="0.25">
      <c r="A8" s="51">
        <v>5</v>
      </c>
      <c r="B8" s="51" t="s">
        <v>613</v>
      </c>
      <c r="C8" s="51" t="s">
        <v>614</v>
      </c>
      <c r="D8" s="51" t="s">
        <v>615</v>
      </c>
    </row>
    <row r="9" spans="1:4" x14ac:dyDescent="0.25">
      <c r="A9" s="51">
        <v>6</v>
      </c>
      <c r="B9" s="51" t="s">
        <v>616</v>
      </c>
      <c r="C9" s="51" t="s">
        <v>617</v>
      </c>
      <c r="D9" s="51" t="s">
        <v>367</v>
      </c>
    </row>
    <row r="10" spans="1:4" x14ac:dyDescent="0.25">
      <c r="A10" s="34">
        <v>7</v>
      </c>
      <c r="B10" s="51" t="s">
        <v>618</v>
      </c>
      <c r="C10" s="51" t="s">
        <v>611</v>
      </c>
      <c r="D10" s="51" t="s">
        <v>19</v>
      </c>
    </row>
    <row r="11" spans="1:4" x14ac:dyDescent="0.25">
      <c r="A11" s="51">
        <v>8</v>
      </c>
      <c r="B11" s="51" t="s">
        <v>619</v>
      </c>
      <c r="C11" s="51" t="s">
        <v>617</v>
      </c>
      <c r="D11" s="51" t="s">
        <v>26</v>
      </c>
    </row>
    <row r="12" spans="1:4" x14ac:dyDescent="0.25">
      <c r="A12" s="145">
        <v>10</v>
      </c>
      <c r="B12" s="51" t="s">
        <v>620</v>
      </c>
      <c r="C12" s="51" t="s">
        <v>611</v>
      </c>
      <c r="D12" s="51" t="s">
        <v>363</v>
      </c>
    </row>
    <row r="13" spans="1:4" x14ac:dyDescent="0.25">
      <c r="A13" s="51">
        <v>11</v>
      </c>
      <c r="B13" s="51" t="s">
        <v>621</v>
      </c>
      <c r="C13" s="51" t="s">
        <v>611</v>
      </c>
      <c r="D13" s="51" t="s">
        <v>25</v>
      </c>
    </row>
    <row r="14" spans="1:4" x14ac:dyDescent="0.25">
      <c r="A14" s="51">
        <v>12</v>
      </c>
      <c r="B14" s="51" t="s">
        <v>622</v>
      </c>
      <c r="C14" s="51" t="s">
        <v>601</v>
      </c>
      <c r="D14" s="51" t="s">
        <v>21</v>
      </c>
    </row>
    <row r="15" spans="1:4" x14ac:dyDescent="0.25">
      <c r="A15" s="51">
        <v>13</v>
      </c>
      <c r="B15" s="51" t="s">
        <v>623</v>
      </c>
      <c r="C15" s="51" t="s">
        <v>617</v>
      </c>
      <c r="D15" s="51" t="s">
        <v>21</v>
      </c>
    </row>
    <row r="16" spans="1:4" x14ac:dyDescent="0.25">
      <c r="A16" s="51">
        <v>14</v>
      </c>
      <c r="B16" s="51" t="s">
        <v>624</v>
      </c>
      <c r="C16" s="51" t="s">
        <v>614</v>
      </c>
      <c r="D16" s="51" t="s">
        <v>45</v>
      </c>
    </row>
    <row r="17" spans="1:4" x14ac:dyDescent="0.25">
      <c r="A17" s="51">
        <v>15</v>
      </c>
      <c r="B17" s="51" t="s">
        <v>625</v>
      </c>
      <c r="C17" s="51" t="s">
        <v>611</v>
      </c>
      <c r="D17" s="51" t="s">
        <v>376</v>
      </c>
    </row>
    <row r="18" spans="1:4" x14ac:dyDescent="0.25">
      <c r="A18" s="51">
        <v>17</v>
      </c>
      <c r="B18" s="51" t="s">
        <v>626</v>
      </c>
      <c r="C18" s="51" t="s">
        <v>594</v>
      </c>
      <c r="D18" s="51" t="s">
        <v>49</v>
      </c>
    </row>
    <row r="19" spans="1:4" x14ac:dyDescent="0.25">
      <c r="A19" s="51">
        <v>18</v>
      </c>
      <c r="B19" s="51" t="s">
        <v>627</v>
      </c>
      <c r="C19" s="51" t="s">
        <v>614</v>
      </c>
      <c r="D19" s="51" t="s">
        <v>17</v>
      </c>
    </row>
    <row r="20" spans="1:4" x14ac:dyDescent="0.25">
      <c r="A20" s="34">
        <v>19</v>
      </c>
      <c r="B20" s="51" t="s">
        <v>628</v>
      </c>
      <c r="C20" s="51" t="s">
        <v>601</v>
      </c>
      <c r="D20" s="51" t="s">
        <v>365</v>
      </c>
    </row>
    <row r="21" spans="1:4" x14ac:dyDescent="0.25">
      <c r="A21" s="34">
        <v>20</v>
      </c>
      <c r="B21" s="51" t="s">
        <v>629</v>
      </c>
      <c r="C21" s="51" t="s">
        <v>630</v>
      </c>
      <c r="D21" s="51" t="s">
        <v>631</v>
      </c>
    </row>
    <row r="22" spans="1:4" x14ac:dyDescent="0.25">
      <c r="A22" s="51">
        <v>21</v>
      </c>
      <c r="B22" s="51" t="s">
        <v>632</v>
      </c>
      <c r="C22" s="51" t="s">
        <v>611</v>
      </c>
      <c r="D22" s="51" t="s">
        <v>23</v>
      </c>
    </row>
    <row r="23" spans="1:4" x14ac:dyDescent="0.25">
      <c r="A23" s="51">
        <v>22</v>
      </c>
      <c r="B23" s="51" t="s">
        <v>633</v>
      </c>
      <c r="C23" s="51" t="s">
        <v>634</v>
      </c>
      <c r="D23" s="51" t="s">
        <v>15</v>
      </c>
    </row>
    <row r="24" spans="1:4" x14ac:dyDescent="0.25">
      <c r="A24" s="51">
        <v>23</v>
      </c>
      <c r="B24" s="51" t="s">
        <v>635</v>
      </c>
      <c r="C24" s="51" t="s">
        <v>601</v>
      </c>
      <c r="D24" s="51" t="s">
        <v>43</v>
      </c>
    </row>
    <row r="25" spans="1:4" x14ac:dyDescent="0.25">
      <c r="A25" s="51">
        <v>24</v>
      </c>
      <c r="B25" s="51" t="s">
        <v>636</v>
      </c>
      <c r="C25" s="51" t="s">
        <v>601</v>
      </c>
      <c r="D25" s="51" t="s">
        <v>637</v>
      </c>
    </row>
    <row r="26" spans="1:4" x14ac:dyDescent="0.25">
      <c r="A26" s="51">
        <v>25</v>
      </c>
      <c r="B26" s="51" t="s">
        <v>638</v>
      </c>
      <c r="C26" s="51" t="s">
        <v>594</v>
      </c>
      <c r="D26" s="51" t="s">
        <v>399</v>
      </c>
    </row>
    <row r="27" spans="1:4" x14ac:dyDescent="0.25">
      <c r="A27" s="34">
        <v>27</v>
      </c>
      <c r="B27" s="51" t="s">
        <v>639</v>
      </c>
      <c r="C27" s="51" t="s">
        <v>640</v>
      </c>
      <c r="D27" s="51" t="s">
        <v>362</v>
      </c>
    </row>
    <row r="28" spans="1:4" x14ac:dyDescent="0.25">
      <c r="A28" s="51">
        <v>28</v>
      </c>
      <c r="B28" s="51" t="s">
        <v>641</v>
      </c>
      <c r="C28" s="51" t="s">
        <v>614</v>
      </c>
      <c r="D28" s="51" t="s">
        <v>42</v>
      </c>
    </row>
    <row r="29" spans="1:4" x14ac:dyDescent="0.25">
      <c r="A29" s="51">
        <v>29</v>
      </c>
      <c r="B29" s="51" t="s">
        <v>642</v>
      </c>
      <c r="C29" s="51" t="s">
        <v>643</v>
      </c>
      <c r="D29" s="51" t="s">
        <v>644</v>
      </c>
    </row>
    <row r="30" spans="1:4" x14ac:dyDescent="0.25">
      <c r="A30" s="51">
        <v>30</v>
      </c>
      <c r="B30" s="51" t="s">
        <v>645</v>
      </c>
      <c r="C30" s="145" t="s">
        <v>646</v>
      </c>
      <c r="D30" s="51" t="s">
        <v>366</v>
      </c>
    </row>
    <row r="31" spans="1:4" x14ac:dyDescent="0.25">
      <c r="A31" s="34">
        <v>31</v>
      </c>
      <c r="B31" s="51" t="s">
        <v>647</v>
      </c>
      <c r="C31" s="145" t="s">
        <v>614</v>
      </c>
      <c r="D31" s="51" t="s">
        <v>36</v>
      </c>
    </row>
    <row r="32" spans="1:4" x14ac:dyDescent="0.25">
      <c r="A32" s="51">
        <v>32</v>
      </c>
      <c r="B32" s="51" t="s">
        <v>648</v>
      </c>
      <c r="C32" s="51" t="s">
        <v>649</v>
      </c>
      <c r="D32" s="51" t="s">
        <v>36</v>
      </c>
    </row>
    <row r="33" spans="1:4" x14ac:dyDescent="0.25">
      <c r="A33" s="51">
        <v>33</v>
      </c>
      <c r="B33" s="51" t="s">
        <v>650</v>
      </c>
      <c r="C33" s="51" t="s">
        <v>651</v>
      </c>
      <c r="D33" s="51" t="s">
        <v>36</v>
      </c>
    </row>
    <row r="34" spans="1:4" x14ac:dyDescent="0.25">
      <c r="A34" s="51">
        <v>34</v>
      </c>
      <c r="B34" s="51" t="s">
        <v>652</v>
      </c>
      <c r="C34" s="51" t="s">
        <v>653</v>
      </c>
      <c r="D34" s="51" t="s">
        <v>36</v>
      </c>
    </row>
    <row r="35" spans="1:4" x14ac:dyDescent="0.25">
      <c r="A35" s="51">
        <v>35</v>
      </c>
      <c r="B35" s="51" t="s">
        <v>654</v>
      </c>
      <c r="C35" s="51" t="s">
        <v>646</v>
      </c>
      <c r="D35" s="51" t="s">
        <v>655</v>
      </c>
    </row>
    <row r="36" spans="1:4" x14ac:dyDescent="0.25">
      <c r="A36" s="51">
        <v>36</v>
      </c>
      <c r="B36" s="51" t="s">
        <v>656</v>
      </c>
      <c r="C36" s="51" t="s">
        <v>611</v>
      </c>
      <c r="D36" s="51" t="s">
        <v>29</v>
      </c>
    </row>
    <row r="37" spans="1:4" x14ac:dyDescent="0.25">
      <c r="A37" s="51">
        <v>37</v>
      </c>
      <c r="B37" s="51" t="s">
        <v>657</v>
      </c>
      <c r="C37" s="51" t="s">
        <v>614</v>
      </c>
      <c r="D37" s="51" t="s">
        <v>86</v>
      </c>
    </row>
    <row r="38" spans="1:4" x14ac:dyDescent="0.25">
      <c r="A38" s="51">
        <v>38</v>
      </c>
      <c r="B38" s="51" t="s">
        <v>658</v>
      </c>
      <c r="C38" s="51" t="s">
        <v>659</v>
      </c>
      <c r="D38" s="51" t="s">
        <v>660</v>
      </c>
    </row>
    <row r="39" spans="1:4" x14ac:dyDescent="0.25">
      <c r="A39" s="51">
        <v>39</v>
      </c>
      <c r="B39" s="51" t="s">
        <v>661</v>
      </c>
      <c r="C39" s="51" t="s">
        <v>662</v>
      </c>
      <c r="D39" s="51" t="s">
        <v>663</v>
      </c>
    </row>
    <row r="40" spans="1:4" x14ac:dyDescent="0.25">
      <c r="A40" s="51">
        <v>40</v>
      </c>
      <c r="B40" s="51" t="s">
        <v>664</v>
      </c>
      <c r="C40" s="51" t="s">
        <v>662</v>
      </c>
      <c r="D40" s="51" t="s">
        <v>665</v>
      </c>
    </row>
    <row r="41" spans="1:4" x14ac:dyDescent="0.25">
      <c r="A41" s="145">
        <v>41</v>
      </c>
      <c r="B41" s="51" t="s">
        <v>666</v>
      </c>
      <c r="C41" s="51" t="s">
        <v>667</v>
      </c>
      <c r="D41" s="51" t="s">
        <v>668</v>
      </c>
    </row>
    <row r="42" spans="1:4" x14ac:dyDescent="0.25">
      <c r="A42" s="51">
        <v>42</v>
      </c>
      <c r="B42" s="51" t="s">
        <v>669</v>
      </c>
      <c r="C42" s="51" t="s">
        <v>662</v>
      </c>
      <c r="D42" s="51" t="s">
        <v>670</v>
      </c>
    </row>
    <row r="43" spans="1:4" x14ac:dyDescent="0.25">
      <c r="A43" s="145">
        <v>43</v>
      </c>
      <c r="B43" s="51" t="s">
        <v>671</v>
      </c>
      <c r="C43" s="51" t="s">
        <v>672</v>
      </c>
      <c r="D43" s="51" t="s">
        <v>673</v>
      </c>
    </row>
    <row r="44" spans="1:4" x14ac:dyDescent="0.25">
      <c r="A44" s="51">
        <v>44</v>
      </c>
      <c r="B44" s="51" t="s">
        <v>674</v>
      </c>
      <c r="C44" s="51" t="s">
        <v>675</v>
      </c>
      <c r="D44" s="51" t="s">
        <v>676</v>
      </c>
    </row>
    <row r="45" spans="1:4" x14ac:dyDescent="0.25">
      <c r="A45" s="51"/>
      <c r="B45" s="51"/>
      <c r="C45" s="51"/>
      <c r="D45" s="51"/>
    </row>
    <row r="46" spans="1:4" x14ac:dyDescent="0.25">
      <c r="A46" s="51" t="s">
        <v>677</v>
      </c>
      <c r="B46" s="51" t="s">
        <v>678</v>
      </c>
      <c r="C46" s="34"/>
      <c r="D46" s="34"/>
    </row>
    <row r="47" spans="1:4" x14ac:dyDescent="0.25">
      <c r="B47" s="51" t="s">
        <v>679</v>
      </c>
      <c r="C47" s="51" t="s">
        <v>680</v>
      </c>
      <c r="D47" s="51" t="s">
        <v>27</v>
      </c>
    </row>
    <row r="48" spans="1:4" x14ac:dyDescent="0.25">
      <c r="A48" s="51">
        <v>1</v>
      </c>
      <c r="B48" s="51" t="s">
        <v>681</v>
      </c>
      <c r="C48" s="51" t="s">
        <v>682</v>
      </c>
      <c r="D48" s="51" t="s">
        <v>27</v>
      </c>
    </row>
    <row r="49" spans="1:4" x14ac:dyDescent="0.25">
      <c r="A49" s="51">
        <v>2</v>
      </c>
      <c r="B49" s="51" t="s">
        <v>683</v>
      </c>
      <c r="C49" s="51" t="s">
        <v>594</v>
      </c>
      <c r="D49" s="51" t="s">
        <v>27</v>
      </c>
    </row>
    <row r="50" spans="1:4" x14ac:dyDescent="0.25">
      <c r="A50" s="51">
        <v>3</v>
      </c>
      <c r="B50" s="51" t="s">
        <v>684</v>
      </c>
      <c r="C50" s="51" t="s">
        <v>611</v>
      </c>
      <c r="D50" s="51" t="s">
        <v>27</v>
      </c>
    </row>
    <row r="51" spans="1:4" x14ac:dyDescent="0.25">
      <c r="A51" s="51">
        <v>4</v>
      </c>
      <c r="B51" s="51" t="s">
        <v>685</v>
      </c>
      <c r="C51" s="51" t="s">
        <v>686</v>
      </c>
      <c r="D51" s="51" t="s">
        <v>27</v>
      </c>
    </row>
    <row r="52" spans="1:4" x14ac:dyDescent="0.25">
      <c r="A52" s="51">
        <v>5</v>
      </c>
      <c r="B52" s="51" t="s">
        <v>687</v>
      </c>
      <c r="C52" s="51" t="s">
        <v>686</v>
      </c>
      <c r="D52" s="51" t="s">
        <v>27</v>
      </c>
    </row>
    <row r="53" spans="1:4" x14ac:dyDescent="0.25">
      <c r="A53" s="51">
        <v>6</v>
      </c>
      <c r="B53" s="51" t="s">
        <v>688</v>
      </c>
      <c r="C53" s="51" t="s">
        <v>686</v>
      </c>
      <c r="D53" s="51" t="s">
        <v>27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>
      <selection activeCell="M8" sqref="M8"/>
    </sheetView>
  </sheetViews>
  <sheetFormatPr defaultRowHeight="15" x14ac:dyDescent="0.25"/>
  <cols>
    <col min="2" max="2" width="8.7109375" bestFit="1" customWidth="1"/>
    <col min="3" max="3" width="11" customWidth="1"/>
    <col min="4" max="4" width="7.5703125" bestFit="1" customWidth="1"/>
    <col min="5" max="5" width="9.5703125" bestFit="1" customWidth="1"/>
  </cols>
  <sheetData>
    <row r="1" spans="1:16" x14ac:dyDescent="0.25">
      <c r="A1" s="243" t="s">
        <v>88</v>
      </c>
      <c r="B1" s="244"/>
      <c r="C1" s="244"/>
      <c r="D1" s="244"/>
      <c r="E1" s="244"/>
      <c r="F1" s="244"/>
      <c r="G1" s="244"/>
      <c r="H1" s="244"/>
      <c r="I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</row>
    <row r="3" spans="1:16" ht="75" x14ac:dyDescent="0.25">
      <c r="A3" s="1" t="s">
        <v>1</v>
      </c>
      <c r="B3" s="1" t="s">
        <v>2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</row>
    <row r="4" spans="1:16" x14ac:dyDescent="0.25">
      <c r="A4" s="2">
        <v>1</v>
      </c>
      <c r="B4" s="2" t="s">
        <v>13</v>
      </c>
      <c r="C4" s="2">
        <v>453.96</v>
      </c>
      <c r="D4" s="2">
        <v>0</v>
      </c>
      <c r="E4" s="2">
        <v>2493.9499999999998</v>
      </c>
      <c r="F4" s="2">
        <v>211.5</v>
      </c>
      <c r="G4" s="2">
        <v>84.6</v>
      </c>
      <c r="H4" s="2">
        <v>8.48</v>
      </c>
      <c r="I4" s="2">
        <v>7.17</v>
      </c>
    </row>
    <row r="5" spans="1:16" x14ac:dyDescent="0.25">
      <c r="A5" s="2">
        <v>2</v>
      </c>
      <c r="B5" s="2" t="s">
        <v>14</v>
      </c>
      <c r="C5" s="2">
        <v>110.6</v>
      </c>
      <c r="D5" s="2">
        <v>0</v>
      </c>
      <c r="E5" s="2">
        <v>336.01</v>
      </c>
      <c r="F5" s="2">
        <v>0</v>
      </c>
      <c r="G5" s="2">
        <v>75.239999999999995</v>
      </c>
      <c r="H5" s="2">
        <v>0</v>
      </c>
      <c r="I5" s="2">
        <v>0</v>
      </c>
    </row>
    <row r="6" spans="1:16" x14ac:dyDescent="0.25">
      <c r="A6" s="2">
        <v>3</v>
      </c>
      <c r="B6" s="2" t="s">
        <v>15</v>
      </c>
      <c r="C6" s="2">
        <v>7584.55</v>
      </c>
      <c r="D6" s="2">
        <v>0</v>
      </c>
      <c r="E6" s="2">
        <v>2015.46</v>
      </c>
      <c r="F6" s="2">
        <v>0</v>
      </c>
      <c r="G6" s="2">
        <v>20.99</v>
      </c>
      <c r="H6" s="2">
        <v>0</v>
      </c>
      <c r="I6" s="2">
        <v>0</v>
      </c>
      <c r="P6" t="s">
        <v>403</v>
      </c>
    </row>
    <row r="7" spans="1:16" x14ac:dyDescent="0.25">
      <c r="A7" s="2">
        <v>4</v>
      </c>
      <c r="B7" s="2" t="s">
        <v>16</v>
      </c>
      <c r="C7" s="2">
        <v>2712.66</v>
      </c>
      <c r="D7" s="2">
        <v>16.809999999999999</v>
      </c>
      <c r="E7" s="2">
        <v>3684.34</v>
      </c>
      <c r="F7" s="2">
        <v>0</v>
      </c>
      <c r="G7" s="2">
        <v>57.59</v>
      </c>
      <c r="H7" s="2">
        <v>0</v>
      </c>
      <c r="I7" s="2">
        <v>0</v>
      </c>
    </row>
    <row r="8" spans="1:16" x14ac:dyDescent="0.25">
      <c r="A8" s="2">
        <v>5</v>
      </c>
      <c r="B8" s="2" t="s">
        <v>17</v>
      </c>
      <c r="C8" s="2">
        <v>32.11</v>
      </c>
      <c r="D8" s="2">
        <v>0</v>
      </c>
      <c r="E8" s="2">
        <v>149.96</v>
      </c>
      <c r="F8" s="2">
        <v>42.59</v>
      </c>
      <c r="G8" s="2">
        <v>82.36</v>
      </c>
      <c r="H8" s="2">
        <v>28.4</v>
      </c>
      <c r="I8" s="2">
        <v>23.39</v>
      </c>
    </row>
    <row r="9" spans="1:16" x14ac:dyDescent="0.25">
      <c r="A9" s="2">
        <v>6</v>
      </c>
      <c r="B9" s="2" t="s">
        <v>18</v>
      </c>
      <c r="C9" s="2">
        <v>2482.9699999999998</v>
      </c>
      <c r="D9" s="2">
        <v>0</v>
      </c>
      <c r="E9" s="2">
        <v>7343.53</v>
      </c>
      <c r="F9" s="2">
        <v>3000</v>
      </c>
      <c r="G9" s="2">
        <v>74.73</v>
      </c>
      <c r="H9" s="2">
        <v>40.85</v>
      </c>
      <c r="I9" s="2">
        <v>30.53</v>
      </c>
    </row>
    <row r="10" spans="1:16" x14ac:dyDescent="0.25">
      <c r="A10" s="2">
        <v>7</v>
      </c>
      <c r="B10" s="2" t="s">
        <v>19</v>
      </c>
      <c r="C10" s="2">
        <v>5518.95</v>
      </c>
      <c r="D10" s="2">
        <v>43.1</v>
      </c>
      <c r="E10" s="2">
        <v>1565.32</v>
      </c>
      <c r="F10" s="2">
        <v>749</v>
      </c>
      <c r="G10" s="2">
        <v>22.1</v>
      </c>
      <c r="H10" s="2">
        <v>47.85</v>
      </c>
      <c r="I10" s="2">
        <v>10.57</v>
      </c>
    </row>
    <row r="11" spans="1:16" x14ac:dyDescent="0.25">
      <c r="A11" s="2">
        <v>8</v>
      </c>
      <c r="B11" s="2" t="s">
        <v>20</v>
      </c>
      <c r="C11" s="2">
        <v>255.02</v>
      </c>
      <c r="D11" s="2">
        <v>0</v>
      </c>
      <c r="E11" s="2">
        <v>71.98</v>
      </c>
      <c r="F11" s="2">
        <v>0</v>
      </c>
      <c r="G11" s="2">
        <v>22.01</v>
      </c>
      <c r="H11" s="2">
        <v>0</v>
      </c>
      <c r="I11" s="2">
        <v>0</v>
      </c>
    </row>
    <row r="12" spans="1:16" x14ac:dyDescent="0.25">
      <c r="A12" s="2">
        <v>9</v>
      </c>
      <c r="B12" s="2" t="s">
        <v>21</v>
      </c>
      <c r="C12" s="2">
        <v>4933.41</v>
      </c>
      <c r="D12" s="2">
        <v>23.88</v>
      </c>
      <c r="E12" s="2">
        <v>3711.55</v>
      </c>
      <c r="F12" s="2">
        <v>2855.1</v>
      </c>
      <c r="G12" s="2">
        <v>42.93</v>
      </c>
      <c r="H12" s="2">
        <v>76.92</v>
      </c>
      <c r="I12" s="2">
        <v>33.03</v>
      </c>
    </row>
    <row r="13" spans="1:16" x14ac:dyDescent="0.25">
      <c r="A13" s="2">
        <v>10</v>
      </c>
      <c r="B13" s="2" t="s">
        <v>22</v>
      </c>
      <c r="C13" s="2">
        <v>1930.36</v>
      </c>
      <c r="D13" s="2">
        <v>2245.44</v>
      </c>
      <c r="E13" s="2">
        <v>8219.65</v>
      </c>
      <c r="F13" s="2">
        <v>0</v>
      </c>
      <c r="G13" s="2">
        <v>80.98</v>
      </c>
      <c r="H13" s="2">
        <v>0</v>
      </c>
      <c r="I13" s="2">
        <v>0</v>
      </c>
    </row>
    <row r="14" spans="1:16" x14ac:dyDescent="0.25">
      <c r="A14" s="2">
        <v>11</v>
      </c>
      <c r="B14" s="2" t="s">
        <v>23</v>
      </c>
      <c r="C14" s="2">
        <v>932.17</v>
      </c>
      <c r="D14" s="2">
        <v>7.0000000000000007E-2</v>
      </c>
      <c r="E14" s="2">
        <v>2440</v>
      </c>
      <c r="F14" s="2">
        <v>2</v>
      </c>
      <c r="G14" s="2">
        <v>72.36</v>
      </c>
      <c r="H14" s="2">
        <v>0.08</v>
      </c>
      <c r="I14" s="2">
        <v>0.06</v>
      </c>
    </row>
    <row r="15" spans="1:16" x14ac:dyDescent="0.25">
      <c r="A15" s="15">
        <v>12</v>
      </c>
      <c r="B15" s="15" t="s">
        <v>24</v>
      </c>
      <c r="C15" s="15">
        <v>94.06</v>
      </c>
      <c r="D15" s="15">
        <v>1.1399999999999999</v>
      </c>
      <c r="E15" s="15">
        <v>412.83</v>
      </c>
      <c r="F15" s="15">
        <v>156.16999999999999</v>
      </c>
      <c r="G15" s="15">
        <v>78.09</v>
      </c>
      <c r="H15" s="15">
        <v>46.63</v>
      </c>
      <c r="I15" s="15">
        <v>36.42</v>
      </c>
    </row>
    <row r="16" spans="1:16" x14ac:dyDescent="0.25">
      <c r="A16" s="2">
        <v>13</v>
      </c>
      <c r="B16" s="2" t="s">
        <v>25</v>
      </c>
      <c r="C16" s="2">
        <v>13514.27</v>
      </c>
      <c r="D16" s="2">
        <v>0</v>
      </c>
      <c r="E16" s="2">
        <v>11203.73</v>
      </c>
      <c r="F16" s="2">
        <v>0</v>
      </c>
      <c r="G16" s="2">
        <v>45.33</v>
      </c>
      <c r="H16" s="2">
        <v>0</v>
      </c>
      <c r="I16" s="2">
        <v>0</v>
      </c>
    </row>
    <row r="17" spans="1:9" x14ac:dyDescent="0.25">
      <c r="A17" s="2">
        <v>14</v>
      </c>
      <c r="B17" s="2" t="s">
        <v>26</v>
      </c>
      <c r="C17" s="2">
        <v>184.1</v>
      </c>
      <c r="D17" s="2">
        <v>3.56</v>
      </c>
      <c r="E17" s="2">
        <v>44.34</v>
      </c>
      <c r="F17" s="2">
        <v>6.6</v>
      </c>
      <c r="G17" s="2">
        <v>19.41</v>
      </c>
      <c r="H17" s="2">
        <v>14.88</v>
      </c>
      <c r="I17" s="2">
        <v>2.89</v>
      </c>
    </row>
    <row r="18" spans="1:9" x14ac:dyDescent="0.25">
      <c r="A18" s="2">
        <v>15</v>
      </c>
      <c r="B18" s="2" t="s">
        <v>27</v>
      </c>
      <c r="C18" s="2">
        <v>236875</v>
      </c>
      <c r="D18" s="2">
        <v>0</v>
      </c>
      <c r="E18" s="2">
        <v>142946.07999999999</v>
      </c>
      <c r="F18" s="2">
        <v>95808</v>
      </c>
      <c r="G18" s="2">
        <v>37.64</v>
      </c>
      <c r="H18" s="2">
        <v>67.02</v>
      </c>
      <c r="I18" s="2">
        <v>25.22</v>
      </c>
    </row>
    <row r="19" spans="1:9" x14ac:dyDescent="0.25">
      <c r="A19" s="2">
        <v>16</v>
      </c>
      <c r="B19" s="2" t="s">
        <v>28</v>
      </c>
      <c r="C19" s="2">
        <v>873.09</v>
      </c>
      <c r="D19" s="2">
        <v>24.78</v>
      </c>
      <c r="E19" s="2">
        <v>2534.9899999999998</v>
      </c>
      <c r="F19" s="2">
        <v>722.71</v>
      </c>
      <c r="G19" s="2">
        <v>74.38</v>
      </c>
      <c r="H19" s="2">
        <v>28.51</v>
      </c>
      <c r="I19" s="2">
        <v>21.21</v>
      </c>
    </row>
    <row r="20" spans="1:9" x14ac:dyDescent="0.25">
      <c r="A20" s="2">
        <v>17</v>
      </c>
      <c r="B20" s="2" t="s">
        <v>29</v>
      </c>
      <c r="C20" s="2">
        <v>9274.2800000000007</v>
      </c>
      <c r="D20" s="2">
        <v>894</v>
      </c>
      <c r="E20" s="2">
        <v>17345.07</v>
      </c>
      <c r="F20" s="2">
        <v>9012</v>
      </c>
      <c r="G20" s="2">
        <v>66.45</v>
      </c>
      <c r="H20" s="2">
        <v>49.06</v>
      </c>
      <c r="I20" s="2">
        <v>32.6</v>
      </c>
    </row>
    <row r="21" spans="1:9" x14ac:dyDescent="0.25">
      <c r="A21" s="2">
        <v>18</v>
      </c>
      <c r="B21" s="2" t="s">
        <v>30</v>
      </c>
      <c r="C21" s="2">
        <v>1170.04</v>
      </c>
      <c r="D21" s="2">
        <v>20.51</v>
      </c>
      <c r="E21" s="2">
        <v>3345.67</v>
      </c>
      <c r="F21" s="2">
        <v>0</v>
      </c>
      <c r="G21" s="2">
        <v>74.09</v>
      </c>
      <c r="H21" s="2">
        <v>0</v>
      </c>
      <c r="I21" s="2">
        <v>0</v>
      </c>
    </row>
    <row r="22" spans="1:9" x14ac:dyDescent="0.25">
      <c r="A22" s="2">
        <v>19</v>
      </c>
      <c r="B22" s="2" t="s">
        <v>31</v>
      </c>
      <c r="C22" s="2">
        <v>808</v>
      </c>
      <c r="D22" s="2">
        <v>44.54</v>
      </c>
      <c r="E22" s="2">
        <v>5109.6400000000003</v>
      </c>
      <c r="F22" s="2">
        <v>210.05</v>
      </c>
      <c r="G22" s="2">
        <v>86.35</v>
      </c>
      <c r="H22" s="2">
        <v>4.1100000000000003</v>
      </c>
      <c r="I22" s="2">
        <v>3.55</v>
      </c>
    </row>
    <row r="23" spans="1:9" x14ac:dyDescent="0.25">
      <c r="A23" s="2">
        <v>20</v>
      </c>
      <c r="B23" s="2" t="s">
        <v>32</v>
      </c>
      <c r="C23" s="2">
        <v>1741.83</v>
      </c>
      <c r="D23" s="2">
        <v>11.52</v>
      </c>
      <c r="E23" s="2">
        <v>5993.04</v>
      </c>
      <c r="F23" s="2">
        <v>4280.59</v>
      </c>
      <c r="G23" s="2">
        <v>77.48</v>
      </c>
      <c r="H23" s="2">
        <v>71.430000000000007</v>
      </c>
      <c r="I23" s="2">
        <v>55.34</v>
      </c>
    </row>
    <row r="24" spans="1:9" x14ac:dyDescent="0.25">
      <c r="A24" s="2">
        <v>21</v>
      </c>
      <c r="B24" s="2" t="s">
        <v>33</v>
      </c>
      <c r="C24" s="2">
        <v>540.04999999999995</v>
      </c>
      <c r="D24" s="2">
        <v>0</v>
      </c>
      <c r="E24" s="2">
        <v>861.01</v>
      </c>
      <c r="F24" s="2">
        <v>0</v>
      </c>
      <c r="G24" s="2">
        <v>61.45</v>
      </c>
      <c r="H24" s="2">
        <v>0</v>
      </c>
      <c r="I24" s="2">
        <v>0</v>
      </c>
    </row>
    <row r="25" spans="1:9" x14ac:dyDescent="0.25">
      <c r="A25" s="3" t="s">
        <v>34</v>
      </c>
      <c r="B25" s="3" t="s">
        <v>35</v>
      </c>
      <c r="C25" s="3">
        <f t="shared" ref="C25:F25" si="0">SUM(C4:C24)</f>
        <v>292021.48000000004</v>
      </c>
      <c r="D25" s="3">
        <f t="shared" si="0"/>
        <v>3329.3500000000004</v>
      </c>
      <c r="E25" s="3">
        <f t="shared" si="0"/>
        <v>221828.15000000002</v>
      </c>
      <c r="F25" s="3">
        <f t="shared" si="0"/>
        <v>117056.31000000001</v>
      </c>
      <c r="G25" s="3">
        <v>43.16</v>
      </c>
      <c r="H25" s="3">
        <v>89.58</v>
      </c>
      <c r="I25" s="3">
        <v>38.630000000000003</v>
      </c>
    </row>
    <row r="26" spans="1:9" x14ac:dyDescent="0.25">
      <c r="A26" s="2">
        <v>1</v>
      </c>
      <c r="B26" s="2" t="s">
        <v>36</v>
      </c>
      <c r="C26" s="2">
        <v>16886.45</v>
      </c>
      <c r="D26" s="2">
        <v>253.14</v>
      </c>
      <c r="E26" s="2">
        <v>4867.6000000000004</v>
      </c>
      <c r="F26" s="2">
        <v>1400.06</v>
      </c>
      <c r="G26" s="2">
        <v>22.38</v>
      </c>
      <c r="H26" s="2">
        <v>28.76</v>
      </c>
      <c r="I26" s="2">
        <v>6.44</v>
      </c>
    </row>
    <row r="27" spans="1:9" x14ac:dyDescent="0.25">
      <c r="A27" s="2">
        <v>2</v>
      </c>
      <c r="B27" s="2" t="s">
        <v>37</v>
      </c>
      <c r="C27" s="2">
        <v>3875.3</v>
      </c>
      <c r="D27" s="2">
        <v>0</v>
      </c>
      <c r="E27" s="2">
        <v>539.21</v>
      </c>
      <c r="F27" s="2">
        <v>0</v>
      </c>
      <c r="G27" s="2">
        <v>12.21</v>
      </c>
      <c r="H27" s="2">
        <v>0</v>
      </c>
      <c r="I27" s="2">
        <v>0</v>
      </c>
    </row>
    <row r="28" spans="1:9" x14ac:dyDescent="0.25">
      <c r="A28" s="2">
        <v>3</v>
      </c>
      <c r="B28" s="2" t="s">
        <v>38</v>
      </c>
      <c r="C28" s="2">
        <v>14030.9</v>
      </c>
      <c r="D28" s="2">
        <v>0</v>
      </c>
      <c r="E28" s="2">
        <v>295.02999999999997</v>
      </c>
      <c r="F28" s="2">
        <v>0</v>
      </c>
      <c r="G28" s="2">
        <v>2.06</v>
      </c>
      <c r="H28" s="2">
        <v>0</v>
      </c>
      <c r="I28" s="2">
        <v>0</v>
      </c>
    </row>
    <row r="29" spans="1:9" x14ac:dyDescent="0.25">
      <c r="A29" s="2">
        <v>4</v>
      </c>
      <c r="B29" s="2" t="s">
        <v>39</v>
      </c>
      <c r="C29" s="2">
        <v>2436</v>
      </c>
      <c r="D29" s="2">
        <v>0</v>
      </c>
      <c r="E29" s="2">
        <v>2047</v>
      </c>
      <c r="F29" s="2">
        <v>1694</v>
      </c>
      <c r="G29" s="2">
        <v>45.66</v>
      </c>
      <c r="H29" s="2">
        <v>82.76</v>
      </c>
      <c r="I29" s="2">
        <v>37.79</v>
      </c>
    </row>
    <row r="30" spans="1:9" x14ac:dyDescent="0.25">
      <c r="A30" s="2">
        <v>5</v>
      </c>
      <c r="B30" s="2" t="s">
        <v>40</v>
      </c>
      <c r="C30" s="2">
        <v>11090.08</v>
      </c>
      <c r="D30" s="2">
        <v>0</v>
      </c>
      <c r="E30" s="2">
        <v>4153.66</v>
      </c>
      <c r="F30" s="2">
        <v>41.82</v>
      </c>
      <c r="G30" s="2">
        <v>27.25</v>
      </c>
      <c r="H30" s="2">
        <v>1.01</v>
      </c>
      <c r="I30" s="2">
        <v>0.27</v>
      </c>
    </row>
    <row r="31" spans="1:9" x14ac:dyDescent="0.25">
      <c r="A31" s="2">
        <v>6</v>
      </c>
      <c r="B31" s="2" t="s">
        <v>41</v>
      </c>
      <c r="C31" s="2">
        <v>52</v>
      </c>
      <c r="D31" s="2">
        <v>0</v>
      </c>
      <c r="E31" s="2">
        <v>0</v>
      </c>
      <c r="F31" s="2">
        <v>0</v>
      </c>
      <c r="G31" s="2">
        <v>0</v>
      </c>
      <c r="H31" s="2"/>
      <c r="I31" s="2">
        <v>0</v>
      </c>
    </row>
    <row r="32" spans="1:9" x14ac:dyDescent="0.25">
      <c r="A32" s="2">
        <v>7</v>
      </c>
      <c r="B32" s="2" t="s">
        <v>42</v>
      </c>
      <c r="C32" s="2">
        <v>3.85</v>
      </c>
      <c r="D32" s="2">
        <v>0</v>
      </c>
      <c r="E32" s="2">
        <v>0</v>
      </c>
      <c r="F32" s="2">
        <v>0</v>
      </c>
      <c r="G32" s="2">
        <v>0</v>
      </c>
      <c r="H32" s="2"/>
      <c r="I32" s="2">
        <v>0</v>
      </c>
    </row>
    <row r="33" spans="1:9" x14ac:dyDescent="0.25">
      <c r="A33" s="2">
        <v>8</v>
      </c>
      <c r="B33" s="2" t="s">
        <v>43</v>
      </c>
      <c r="C33" s="2">
        <v>244.02</v>
      </c>
      <c r="D33" s="2">
        <v>7.3</v>
      </c>
      <c r="E33" s="2">
        <v>81.98</v>
      </c>
      <c r="F33" s="2">
        <v>0</v>
      </c>
      <c r="G33" s="2">
        <v>25.15</v>
      </c>
      <c r="H33" s="2">
        <v>0</v>
      </c>
      <c r="I33" s="2">
        <v>0</v>
      </c>
    </row>
    <row r="34" spans="1:9" ht="30" x14ac:dyDescent="0.25">
      <c r="A34" s="2">
        <v>9</v>
      </c>
      <c r="B34" s="2" t="s">
        <v>44</v>
      </c>
      <c r="C34" s="2">
        <v>37.97</v>
      </c>
      <c r="D34" s="2">
        <v>0</v>
      </c>
      <c r="E34" s="2">
        <v>6082.48</v>
      </c>
      <c r="F34" s="2">
        <v>5596.4</v>
      </c>
      <c r="G34" s="2">
        <v>99.38</v>
      </c>
      <c r="H34" s="2">
        <v>92.01</v>
      </c>
      <c r="I34" s="2">
        <v>91.44</v>
      </c>
    </row>
    <row r="35" spans="1:9" x14ac:dyDescent="0.25">
      <c r="A35" s="2">
        <v>10</v>
      </c>
      <c r="B35" s="2" t="s">
        <v>45</v>
      </c>
      <c r="C35" s="2">
        <v>0</v>
      </c>
      <c r="D35" s="2">
        <v>0</v>
      </c>
      <c r="E35" s="2">
        <v>357.96</v>
      </c>
      <c r="F35" s="2">
        <v>0</v>
      </c>
      <c r="G35" s="2">
        <v>100</v>
      </c>
      <c r="H35" s="2">
        <v>0</v>
      </c>
      <c r="I35" s="2">
        <v>0</v>
      </c>
    </row>
    <row r="36" spans="1:9" x14ac:dyDescent="0.25">
      <c r="A36" s="3" t="s">
        <v>46</v>
      </c>
      <c r="B36" s="3" t="s">
        <v>35</v>
      </c>
      <c r="C36" s="3">
        <v>48656.57</v>
      </c>
      <c r="D36" s="3">
        <v>260.44</v>
      </c>
      <c r="E36" s="3">
        <v>18424.919999999998</v>
      </c>
      <c r="F36" s="3">
        <v>8732.2800000000007</v>
      </c>
      <c r="G36" s="3">
        <v>27.47</v>
      </c>
      <c r="H36" s="3">
        <v>47.39</v>
      </c>
      <c r="I36" s="3">
        <v>13.02</v>
      </c>
    </row>
    <row r="37" spans="1:9" x14ac:dyDescent="0.25">
      <c r="A37" s="2">
        <v>1</v>
      </c>
      <c r="B37" s="2" t="s">
        <v>47</v>
      </c>
      <c r="C37" s="2">
        <v>26780.73</v>
      </c>
      <c r="D37" s="2">
        <v>1701.82</v>
      </c>
      <c r="E37" s="2">
        <v>39667.449999999997</v>
      </c>
      <c r="F37" s="2">
        <v>65821.62</v>
      </c>
      <c r="G37" s="2">
        <v>59.7</v>
      </c>
      <c r="H37" s="2">
        <v>165.93</v>
      </c>
      <c r="I37" s="2">
        <v>99.06</v>
      </c>
    </row>
    <row r="38" spans="1:9" x14ac:dyDescent="0.25">
      <c r="A38" s="3" t="s">
        <v>48</v>
      </c>
      <c r="B38" s="3" t="s">
        <v>35</v>
      </c>
      <c r="C38" s="3">
        <v>26780.73</v>
      </c>
      <c r="D38" s="3">
        <v>1701.82</v>
      </c>
      <c r="E38" s="3">
        <v>39667.449999999997</v>
      </c>
      <c r="F38" s="3">
        <v>65821.62</v>
      </c>
      <c r="G38" s="3">
        <v>59.7</v>
      </c>
      <c r="H38" s="3">
        <v>165.93</v>
      </c>
      <c r="I38" s="3">
        <v>99.06</v>
      </c>
    </row>
    <row r="39" spans="1:9" x14ac:dyDescent="0.25">
      <c r="A39" s="2">
        <v>1</v>
      </c>
      <c r="B39" s="2" t="s">
        <v>49</v>
      </c>
      <c r="C39" s="2">
        <v>7596.71</v>
      </c>
      <c r="D39" s="2">
        <v>1514.1</v>
      </c>
      <c r="E39" s="2">
        <v>112074.26</v>
      </c>
      <c r="F39" s="2">
        <v>0</v>
      </c>
      <c r="G39" s="2">
        <v>93.65</v>
      </c>
      <c r="H39" s="2">
        <v>0</v>
      </c>
      <c r="I39" s="2">
        <v>0</v>
      </c>
    </row>
    <row r="40" spans="1:9" x14ac:dyDescent="0.25">
      <c r="A40" s="2">
        <v>2</v>
      </c>
      <c r="B40" s="2" t="s">
        <v>50</v>
      </c>
      <c r="C40" s="2">
        <v>845.58</v>
      </c>
      <c r="D40" s="2">
        <v>8.99</v>
      </c>
      <c r="E40" s="2">
        <v>4803.9399999999996</v>
      </c>
      <c r="F40" s="2">
        <v>3791.82</v>
      </c>
      <c r="G40" s="2">
        <v>85.03</v>
      </c>
      <c r="H40" s="2">
        <v>78.930000000000007</v>
      </c>
      <c r="I40" s="2">
        <v>67.12</v>
      </c>
    </row>
    <row r="41" spans="1:9" x14ac:dyDescent="0.25">
      <c r="A41" s="2">
        <v>3</v>
      </c>
      <c r="B41" s="2" t="s">
        <v>51</v>
      </c>
      <c r="C41" s="2">
        <v>1964.36</v>
      </c>
      <c r="D41" s="2">
        <v>11.92</v>
      </c>
      <c r="E41" s="2">
        <v>3311.21</v>
      </c>
      <c r="F41" s="2">
        <v>3306.01</v>
      </c>
      <c r="G41" s="2">
        <v>62.76</v>
      </c>
      <c r="H41" s="2">
        <v>99.84</v>
      </c>
      <c r="I41" s="2">
        <v>62.67</v>
      </c>
    </row>
    <row r="42" spans="1:9" x14ac:dyDescent="0.25">
      <c r="A42" s="2">
        <v>4</v>
      </c>
      <c r="B42" s="2" t="s">
        <v>52</v>
      </c>
      <c r="C42" s="2">
        <v>510.4</v>
      </c>
      <c r="D42" s="2">
        <v>41.72</v>
      </c>
      <c r="E42" s="2">
        <v>1698.14</v>
      </c>
      <c r="F42" s="2">
        <v>0</v>
      </c>
      <c r="G42" s="2">
        <v>76.89</v>
      </c>
      <c r="H42" s="2">
        <v>0</v>
      </c>
      <c r="I42" s="2">
        <v>0</v>
      </c>
    </row>
    <row r="43" spans="1:9" x14ac:dyDescent="0.25">
      <c r="A43" s="3" t="s">
        <v>85</v>
      </c>
      <c r="B43" s="3" t="s">
        <v>35</v>
      </c>
      <c r="C43" s="3">
        <f>C25+C36+C38+C39+C40+C41+C42</f>
        <v>378375.83000000007</v>
      </c>
      <c r="D43" s="3">
        <f t="shared" ref="D43:F43" si="1">D25+D36+D38+D39+D40+D41+D42</f>
        <v>6868.3400000000011</v>
      </c>
      <c r="E43" s="3">
        <f t="shared" si="1"/>
        <v>401808.07000000007</v>
      </c>
      <c r="F43" s="3">
        <f t="shared" si="1"/>
        <v>198708.04000000004</v>
      </c>
      <c r="G43" s="3">
        <v>51.46</v>
      </c>
      <c r="H43" s="3">
        <v>49.45</v>
      </c>
      <c r="I43" s="3">
        <v>25.47</v>
      </c>
    </row>
    <row r="44" spans="1:9" x14ac:dyDescent="0.25">
      <c r="A44" s="17">
        <v>1</v>
      </c>
      <c r="B44" s="8" t="s">
        <v>86</v>
      </c>
      <c r="C44" s="8">
        <v>0</v>
      </c>
      <c r="D44" s="8">
        <v>0</v>
      </c>
      <c r="E44" s="8">
        <v>18605.39</v>
      </c>
      <c r="F44" s="8">
        <v>0</v>
      </c>
      <c r="G44" s="8">
        <v>100</v>
      </c>
      <c r="H44" s="8">
        <v>0</v>
      </c>
      <c r="I44" s="8">
        <v>0</v>
      </c>
    </row>
    <row r="45" spans="1:9" x14ac:dyDescent="0.25">
      <c r="A45" s="146">
        <v>2</v>
      </c>
      <c r="B45" s="146" t="s">
        <v>87</v>
      </c>
      <c r="C45" s="146">
        <v>0</v>
      </c>
      <c r="D45" s="146">
        <v>0</v>
      </c>
      <c r="E45" s="146">
        <v>37869.68</v>
      </c>
      <c r="F45" s="146">
        <v>0</v>
      </c>
      <c r="G45" s="146">
        <v>100</v>
      </c>
      <c r="H45" s="146">
        <v>0</v>
      </c>
      <c r="I45" s="146">
        <v>0</v>
      </c>
    </row>
    <row r="46" spans="1:9" x14ac:dyDescent="0.25">
      <c r="A46" s="22" t="s">
        <v>690</v>
      </c>
      <c r="B46" s="22" t="s">
        <v>35</v>
      </c>
      <c r="C46" s="22">
        <f t="shared" ref="C46:F46" si="2">SUM(C43:C45)</f>
        <v>378375.83000000007</v>
      </c>
      <c r="D46" s="22">
        <f t="shared" si="2"/>
        <v>6868.3400000000011</v>
      </c>
      <c r="E46" s="22">
        <f t="shared" si="2"/>
        <v>458283.14000000007</v>
      </c>
      <c r="F46" s="22">
        <f t="shared" si="2"/>
        <v>198708.04000000004</v>
      </c>
      <c r="G46" s="22">
        <v>54.77</v>
      </c>
      <c r="H46" s="22">
        <v>43.35</v>
      </c>
      <c r="I46" s="22">
        <v>23.74</v>
      </c>
    </row>
  </sheetData>
  <mergeCells count="2">
    <mergeCell ref="A1:I1"/>
    <mergeCell ref="A2:I2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10" workbookViewId="0">
      <selection activeCell="M13" sqref="M13"/>
    </sheetView>
  </sheetViews>
  <sheetFormatPr defaultRowHeight="15" x14ac:dyDescent="0.25"/>
  <cols>
    <col min="4" max="4" width="9.5703125" bestFit="1" customWidth="1"/>
  </cols>
  <sheetData>
    <row r="1" spans="1:16" x14ac:dyDescent="0.25">
      <c r="A1" s="243" t="s">
        <v>96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6" ht="45" x14ac:dyDescent="0.25">
      <c r="A3" s="1" t="s">
        <v>1</v>
      </c>
      <c r="B3" s="1" t="s">
        <v>2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822</v>
      </c>
      <c r="K3" s="1" t="s">
        <v>823</v>
      </c>
    </row>
    <row r="4" spans="1:16" x14ac:dyDescent="0.25">
      <c r="A4" s="4">
        <v>1</v>
      </c>
      <c r="B4" s="4" t="s">
        <v>13</v>
      </c>
      <c r="C4" s="4">
        <v>378</v>
      </c>
      <c r="D4" s="4">
        <v>2493.9499999999998</v>
      </c>
      <c r="E4" s="4">
        <v>364</v>
      </c>
      <c r="F4" s="4">
        <v>348.75</v>
      </c>
      <c r="G4" s="4">
        <v>96</v>
      </c>
      <c r="H4" s="4">
        <v>15.25</v>
      </c>
      <c r="I4" s="4">
        <v>4</v>
      </c>
      <c r="J4" s="4">
        <v>64.69</v>
      </c>
      <c r="K4" s="4">
        <v>3</v>
      </c>
    </row>
    <row r="5" spans="1:16" x14ac:dyDescent="0.25">
      <c r="A5" s="4">
        <v>2</v>
      </c>
      <c r="B5" s="4" t="s">
        <v>14</v>
      </c>
      <c r="C5" s="4">
        <v>113</v>
      </c>
      <c r="D5" s="4">
        <v>336.01</v>
      </c>
      <c r="E5" s="4">
        <v>0</v>
      </c>
      <c r="F5" s="4">
        <v>0</v>
      </c>
      <c r="G5" s="4"/>
      <c r="H5" s="4">
        <v>0</v>
      </c>
      <c r="I5" s="4"/>
      <c r="J5" s="4">
        <v>0.5</v>
      </c>
      <c r="K5" s="4">
        <v>0</v>
      </c>
    </row>
    <row r="6" spans="1:16" x14ac:dyDescent="0.25">
      <c r="A6" s="4">
        <v>3</v>
      </c>
      <c r="B6" s="4" t="s">
        <v>15</v>
      </c>
      <c r="C6" s="4">
        <v>1142</v>
      </c>
      <c r="D6" s="4">
        <v>2015.46</v>
      </c>
      <c r="E6" s="4">
        <v>0</v>
      </c>
      <c r="F6" s="4">
        <v>0</v>
      </c>
      <c r="G6" s="4"/>
      <c r="H6" s="4">
        <v>0</v>
      </c>
      <c r="I6" s="4"/>
      <c r="J6" s="4">
        <v>0</v>
      </c>
      <c r="K6" s="4">
        <v>0</v>
      </c>
      <c r="P6" t="s">
        <v>403</v>
      </c>
    </row>
    <row r="7" spans="1:16" x14ac:dyDescent="0.25">
      <c r="A7" s="4">
        <v>4</v>
      </c>
      <c r="B7" s="4" t="s">
        <v>16</v>
      </c>
      <c r="C7" s="4">
        <v>977</v>
      </c>
      <c r="D7" s="4">
        <v>3684.5</v>
      </c>
      <c r="E7" s="4">
        <v>31</v>
      </c>
      <c r="F7" s="4">
        <v>24</v>
      </c>
      <c r="G7" s="4">
        <v>77</v>
      </c>
      <c r="H7" s="4">
        <v>7</v>
      </c>
      <c r="I7" s="4">
        <v>23</v>
      </c>
      <c r="J7" s="4">
        <v>1755.6</v>
      </c>
      <c r="K7" s="4">
        <v>48</v>
      </c>
    </row>
    <row r="8" spans="1:16" x14ac:dyDescent="0.25">
      <c r="A8" s="4">
        <v>5</v>
      </c>
      <c r="B8" s="4" t="s">
        <v>17</v>
      </c>
      <c r="C8" s="4">
        <v>75</v>
      </c>
      <c r="D8" s="4">
        <v>149.05000000000001</v>
      </c>
      <c r="E8" s="4">
        <v>0</v>
      </c>
      <c r="F8" s="4">
        <v>0</v>
      </c>
      <c r="G8" s="4"/>
      <c r="H8" s="4">
        <v>0</v>
      </c>
      <c r="I8" s="4"/>
      <c r="J8" s="4">
        <v>0</v>
      </c>
      <c r="K8" s="4">
        <v>0</v>
      </c>
    </row>
    <row r="9" spans="1:16" x14ac:dyDescent="0.25">
      <c r="A9" s="4">
        <v>6</v>
      </c>
      <c r="B9" s="4" t="s">
        <v>18</v>
      </c>
      <c r="C9" s="4">
        <v>2292</v>
      </c>
      <c r="D9" s="4">
        <v>7343.81</v>
      </c>
      <c r="E9" s="4">
        <v>860</v>
      </c>
      <c r="F9" s="4">
        <v>250</v>
      </c>
      <c r="G9" s="4">
        <v>29</v>
      </c>
      <c r="H9" s="4">
        <v>610</v>
      </c>
      <c r="I9" s="4">
        <v>71</v>
      </c>
      <c r="J9" s="4">
        <v>1010</v>
      </c>
      <c r="K9" s="4">
        <v>14</v>
      </c>
    </row>
    <row r="10" spans="1:16" x14ac:dyDescent="0.25">
      <c r="A10" s="4">
        <v>7</v>
      </c>
      <c r="B10" s="4" t="s">
        <v>19</v>
      </c>
      <c r="C10" s="4">
        <v>755</v>
      </c>
      <c r="D10" s="4">
        <v>1565.28</v>
      </c>
      <c r="E10" s="4">
        <v>119.21</v>
      </c>
      <c r="F10" s="4">
        <v>22.5</v>
      </c>
      <c r="G10" s="4">
        <v>19</v>
      </c>
      <c r="H10" s="4">
        <v>96.71</v>
      </c>
      <c r="I10" s="4">
        <v>81</v>
      </c>
      <c r="J10" s="4">
        <v>119.21</v>
      </c>
      <c r="K10" s="4">
        <v>8</v>
      </c>
    </row>
    <row r="11" spans="1:16" x14ac:dyDescent="0.25">
      <c r="A11" s="4">
        <v>8</v>
      </c>
      <c r="B11" s="4" t="s">
        <v>20</v>
      </c>
      <c r="C11" s="4">
        <v>22</v>
      </c>
      <c r="D11" s="4">
        <v>71.98</v>
      </c>
      <c r="E11" s="4">
        <v>0</v>
      </c>
      <c r="F11" s="4">
        <v>0</v>
      </c>
      <c r="G11" s="4"/>
      <c r="H11" s="4">
        <v>0</v>
      </c>
      <c r="I11" s="4"/>
      <c r="J11" s="4">
        <v>0.36</v>
      </c>
      <c r="K11" s="4">
        <v>1</v>
      </c>
    </row>
    <row r="12" spans="1:16" x14ac:dyDescent="0.25">
      <c r="A12" s="4">
        <v>9</v>
      </c>
      <c r="B12" s="4" t="s">
        <v>21</v>
      </c>
      <c r="C12" s="4">
        <v>241</v>
      </c>
      <c r="D12" s="4">
        <v>3711.55</v>
      </c>
      <c r="E12" s="4">
        <v>169.99</v>
      </c>
      <c r="F12" s="4">
        <v>4.91</v>
      </c>
      <c r="G12" s="4">
        <v>3</v>
      </c>
      <c r="H12" s="4">
        <v>165.08</v>
      </c>
      <c r="I12" s="4">
        <v>97</v>
      </c>
      <c r="J12" s="4">
        <v>169.99</v>
      </c>
      <c r="K12" s="4">
        <v>5</v>
      </c>
    </row>
    <row r="13" spans="1:16" x14ac:dyDescent="0.25">
      <c r="A13" s="4">
        <v>10</v>
      </c>
      <c r="B13" s="4" t="s">
        <v>22</v>
      </c>
      <c r="C13" s="4">
        <v>345</v>
      </c>
      <c r="D13" s="4">
        <v>8219.67</v>
      </c>
      <c r="E13" s="4">
        <v>2801</v>
      </c>
      <c r="F13" s="4">
        <v>1771.65</v>
      </c>
      <c r="G13" s="4">
        <v>63</v>
      </c>
      <c r="H13" s="4">
        <v>1029.3499999999999</v>
      </c>
      <c r="I13" s="4">
        <v>37</v>
      </c>
      <c r="J13" s="4">
        <v>0</v>
      </c>
      <c r="K13" s="4">
        <v>0</v>
      </c>
    </row>
    <row r="14" spans="1:16" x14ac:dyDescent="0.25">
      <c r="A14" s="4">
        <v>11</v>
      </c>
      <c r="B14" s="4" t="s">
        <v>23</v>
      </c>
      <c r="C14" s="4">
        <v>260</v>
      </c>
      <c r="D14" s="4">
        <v>2439</v>
      </c>
      <c r="E14" s="4">
        <v>1354</v>
      </c>
      <c r="F14" s="4">
        <v>229.56</v>
      </c>
      <c r="G14" s="4">
        <v>17</v>
      </c>
      <c r="H14" s="4">
        <v>1124.44</v>
      </c>
      <c r="I14" s="4">
        <v>83</v>
      </c>
      <c r="J14" s="4">
        <v>1323</v>
      </c>
      <c r="K14" s="4">
        <v>54</v>
      </c>
    </row>
    <row r="15" spans="1:16" x14ac:dyDescent="0.25">
      <c r="A15" s="4">
        <v>12</v>
      </c>
      <c r="B15" s="4" t="s">
        <v>24</v>
      </c>
      <c r="C15" s="76">
        <v>136</v>
      </c>
      <c r="D15" s="76">
        <v>412.83</v>
      </c>
      <c r="E15" s="4">
        <v>110.91</v>
      </c>
      <c r="F15" s="4">
        <v>2.56</v>
      </c>
      <c r="G15" s="4">
        <v>2</v>
      </c>
      <c r="H15" s="4">
        <v>108.35</v>
      </c>
      <c r="I15" s="4">
        <v>98</v>
      </c>
      <c r="J15" s="4">
        <v>110.91</v>
      </c>
      <c r="K15" s="4">
        <v>19</v>
      </c>
    </row>
    <row r="16" spans="1:16" x14ac:dyDescent="0.25">
      <c r="A16" s="4">
        <v>13</v>
      </c>
      <c r="B16" s="4" t="s">
        <v>25</v>
      </c>
      <c r="C16" s="4">
        <v>3465</v>
      </c>
      <c r="D16" s="4">
        <v>11203.95</v>
      </c>
      <c r="E16" s="4">
        <v>0</v>
      </c>
      <c r="F16" s="4">
        <v>0</v>
      </c>
      <c r="G16" s="4"/>
      <c r="H16" s="4">
        <v>0</v>
      </c>
      <c r="I16" s="4"/>
      <c r="J16" s="4">
        <v>0</v>
      </c>
      <c r="K16" s="4">
        <v>0</v>
      </c>
    </row>
    <row r="17" spans="1:14" x14ac:dyDescent="0.25">
      <c r="A17" s="4">
        <v>14</v>
      </c>
      <c r="B17" s="4" t="s">
        <v>26</v>
      </c>
      <c r="C17" s="4">
        <v>28</v>
      </c>
      <c r="D17" s="4">
        <v>44.34</v>
      </c>
      <c r="E17" s="4">
        <v>2.15</v>
      </c>
      <c r="F17" s="4">
        <v>2.15</v>
      </c>
      <c r="G17" s="4">
        <v>100</v>
      </c>
      <c r="H17" s="4">
        <v>0</v>
      </c>
      <c r="I17" s="4">
        <v>0</v>
      </c>
      <c r="J17" s="4">
        <v>8.34</v>
      </c>
      <c r="K17" s="4">
        <v>19</v>
      </c>
    </row>
    <row r="18" spans="1:14" x14ac:dyDescent="0.25">
      <c r="A18" s="4">
        <v>15</v>
      </c>
      <c r="B18" s="4" t="s">
        <v>27</v>
      </c>
      <c r="C18" s="4">
        <v>80115</v>
      </c>
      <c r="D18" s="4">
        <v>142946.07</v>
      </c>
      <c r="E18" s="4">
        <v>50776.4</v>
      </c>
      <c r="F18" s="4">
        <v>40889.03</v>
      </c>
      <c r="G18" s="4">
        <v>81</v>
      </c>
      <c r="H18" s="4">
        <v>9887.3700000000008</v>
      </c>
      <c r="I18" s="4">
        <v>19</v>
      </c>
      <c r="J18" s="4">
        <v>4801.6400000000003</v>
      </c>
      <c r="K18" s="4">
        <v>3</v>
      </c>
    </row>
    <row r="19" spans="1:14" x14ac:dyDescent="0.25">
      <c r="A19" s="4">
        <v>16</v>
      </c>
      <c r="B19" s="4" t="s">
        <v>28</v>
      </c>
      <c r="C19" s="4">
        <v>897</v>
      </c>
      <c r="D19" s="4">
        <v>2535.0500000000002</v>
      </c>
      <c r="E19" s="4">
        <v>91.75</v>
      </c>
      <c r="F19" s="4">
        <v>14.2</v>
      </c>
      <c r="G19" s="4">
        <v>15</v>
      </c>
      <c r="H19" s="4">
        <v>77.55</v>
      </c>
      <c r="I19" s="4">
        <v>85</v>
      </c>
      <c r="J19" s="4">
        <v>91.75</v>
      </c>
      <c r="K19" s="4">
        <v>4</v>
      </c>
    </row>
    <row r="20" spans="1:14" x14ac:dyDescent="0.25">
      <c r="A20" s="4">
        <v>17</v>
      </c>
      <c r="B20" s="4" t="s">
        <v>29</v>
      </c>
      <c r="C20" s="76">
        <v>5253</v>
      </c>
      <c r="D20" s="76">
        <v>17345.07</v>
      </c>
      <c r="E20" s="4">
        <v>2317</v>
      </c>
      <c r="F20" s="4">
        <v>1183</v>
      </c>
      <c r="G20" s="4">
        <v>51</v>
      </c>
      <c r="H20" s="4">
        <v>1134</v>
      </c>
      <c r="I20" s="4">
        <v>49</v>
      </c>
      <c r="J20" s="4">
        <v>1670</v>
      </c>
      <c r="K20" s="4">
        <v>9</v>
      </c>
    </row>
    <row r="21" spans="1:14" x14ac:dyDescent="0.25">
      <c r="A21" s="4">
        <v>18</v>
      </c>
      <c r="B21" s="4" t="s">
        <v>30</v>
      </c>
      <c r="C21" s="4">
        <v>668</v>
      </c>
      <c r="D21" s="4">
        <v>3345.66</v>
      </c>
      <c r="E21" s="4">
        <v>768.72</v>
      </c>
      <c r="F21" s="4">
        <v>284.62</v>
      </c>
      <c r="G21" s="4">
        <v>37</v>
      </c>
      <c r="H21" s="4">
        <v>484.1</v>
      </c>
      <c r="I21" s="4">
        <v>63</v>
      </c>
      <c r="J21" s="4">
        <v>640.29999999999995</v>
      </c>
      <c r="K21" s="4">
        <v>19</v>
      </c>
    </row>
    <row r="22" spans="1:14" x14ac:dyDescent="0.25">
      <c r="A22" s="4">
        <v>19</v>
      </c>
      <c r="B22" s="4" t="s">
        <v>31</v>
      </c>
      <c r="C22" s="4">
        <v>977</v>
      </c>
      <c r="D22" s="4">
        <v>5109.67</v>
      </c>
      <c r="E22" s="4">
        <v>734.81</v>
      </c>
      <c r="F22" s="4">
        <v>56</v>
      </c>
      <c r="G22" s="4">
        <v>8</v>
      </c>
      <c r="H22" s="4">
        <v>678.81</v>
      </c>
      <c r="I22" s="4">
        <v>92</v>
      </c>
      <c r="J22" s="4">
        <v>752.96</v>
      </c>
      <c r="K22" s="4">
        <v>15</v>
      </c>
    </row>
    <row r="23" spans="1:14" x14ac:dyDescent="0.25">
      <c r="A23" s="4">
        <v>20</v>
      </c>
      <c r="B23" s="4" t="s">
        <v>32</v>
      </c>
      <c r="C23" s="4">
        <v>826</v>
      </c>
      <c r="D23" s="4">
        <v>5993.04</v>
      </c>
      <c r="E23" s="4">
        <v>1.1100000000000001</v>
      </c>
      <c r="F23" s="4">
        <v>1</v>
      </c>
      <c r="G23" s="4">
        <v>90</v>
      </c>
      <c r="H23" s="4">
        <v>0.11</v>
      </c>
      <c r="I23" s="4">
        <v>10</v>
      </c>
      <c r="J23" s="4">
        <v>1</v>
      </c>
      <c r="K23" s="4">
        <v>0</v>
      </c>
    </row>
    <row r="24" spans="1:14" x14ac:dyDescent="0.25">
      <c r="A24" s="4">
        <v>21</v>
      </c>
      <c r="B24" s="4" t="s">
        <v>33</v>
      </c>
      <c r="C24" s="4">
        <v>262</v>
      </c>
      <c r="D24" s="4">
        <v>861.01</v>
      </c>
      <c r="E24" s="4">
        <v>0</v>
      </c>
      <c r="F24" s="4">
        <v>0</v>
      </c>
      <c r="G24" s="4"/>
      <c r="H24" s="4">
        <v>0</v>
      </c>
      <c r="I24" s="4"/>
      <c r="J24" s="4">
        <v>0</v>
      </c>
      <c r="K24" s="4">
        <v>0</v>
      </c>
    </row>
    <row r="25" spans="1:14" x14ac:dyDescent="0.25">
      <c r="A25" s="9" t="s">
        <v>34</v>
      </c>
      <c r="B25" s="9" t="s">
        <v>35</v>
      </c>
      <c r="C25" s="9">
        <f>SUM(C4:C24)</f>
        <v>99227</v>
      </c>
      <c r="D25" s="9">
        <f>SUM(D4:D24)</f>
        <v>221826.95000000004</v>
      </c>
      <c r="E25" s="9">
        <v>60502.05</v>
      </c>
      <c r="F25" s="9">
        <v>45083.93</v>
      </c>
      <c r="G25" s="9">
        <v>75</v>
      </c>
      <c r="H25" s="9">
        <v>15418.12</v>
      </c>
      <c r="I25" s="9">
        <v>25</v>
      </c>
      <c r="J25" s="9">
        <v>12520.25</v>
      </c>
      <c r="K25" s="9">
        <v>6</v>
      </c>
    </row>
    <row r="26" spans="1:14" x14ac:dyDescent="0.25">
      <c r="A26" s="2">
        <v>1</v>
      </c>
      <c r="B26" s="2" t="s">
        <v>36</v>
      </c>
      <c r="C26" s="2">
        <v>2629</v>
      </c>
      <c r="D26" s="2">
        <v>4867.6099999999997</v>
      </c>
      <c r="E26" s="2">
        <v>546.38</v>
      </c>
      <c r="F26" s="2">
        <v>520</v>
      </c>
      <c r="G26" s="2">
        <v>95</v>
      </c>
      <c r="H26" s="2">
        <v>26.38</v>
      </c>
      <c r="I26" s="2">
        <v>5</v>
      </c>
      <c r="J26" s="2">
        <v>547.82000000000005</v>
      </c>
      <c r="K26" s="2">
        <v>11</v>
      </c>
    </row>
    <row r="27" spans="1:14" x14ac:dyDescent="0.25">
      <c r="A27" s="2">
        <v>2</v>
      </c>
      <c r="B27" s="2" t="s">
        <v>37</v>
      </c>
      <c r="C27" s="2">
        <v>55</v>
      </c>
      <c r="D27" s="2">
        <v>539.22</v>
      </c>
      <c r="E27" s="2">
        <v>0</v>
      </c>
      <c r="F27" s="2">
        <v>0</v>
      </c>
      <c r="G27" s="2"/>
      <c r="H27" s="2">
        <v>0</v>
      </c>
      <c r="I27" s="2"/>
      <c r="J27" s="2">
        <v>11.71</v>
      </c>
      <c r="K27" s="2">
        <v>2</v>
      </c>
    </row>
    <row r="28" spans="1:14" x14ac:dyDescent="0.25">
      <c r="A28" s="2">
        <v>3</v>
      </c>
      <c r="B28" s="2" t="s">
        <v>38</v>
      </c>
      <c r="C28" s="2">
        <v>144</v>
      </c>
      <c r="D28" s="2">
        <v>295</v>
      </c>
      <c r="E28" s="2">
        <v>0</v>
      </c>
      <c r="F28" s="2">
        <v>0</v>
      </c>
      <c r="G28" s="2"/>
      <c r="H28" s="2">
        <v>0</v>
      </c>
      <c r="I28" s="2"/>
      <c r="J28" s="2">
        <v>100</v>
      </c>
      <c r="K28" s="2">
        <v>58</v>
      </c>
    </row>
    <row r="29" spans="1:14" x14ac:dyDescent="0.25">
      <c r="A29" s="2">
        <v>4</v>
      </c>
      <c r="B29" s="2" t="s">
        <v>39</v>
      </c>
      <c r="C29" s="2">
        <v>365</v>
      </c>
      <c r="D29" s="2">
        <v>2047</v>
      </c>
      <c r="E29" s="2">
        <v>0</v>
      </c>
      <c r="F29" s="2">
        <v>0</v>
      </c>
      <c r="G29" s="2"/>
      <c r="H29" s="2">
        <v>0</v>
      </c>
      <c r="I29" s="2"/>
      <c r="J29" s="2">
        <v>0</v>
      </c>
      <c r="K29" s="2">
        <v>0</v>
      </c>
    </row>
    <row r="30" spans="1:14" x14ac:dyDescent="0.25">
      <c r="A30" s="2">
        <v>5</v>
      </c>
      <c r="B30" s="2" t="s">
        <v>40</v>
      </c>
      <c r="C30" s="2">
        <v>286</v>
      </c>
      <c r="D30" s="2">
        <v>4153.6400000000003</v>
      </c>
      <c r="E30" s="2">
        <v>991.77</v>
      </c>
      <c r="F30" s="2">
        <v>974.5</v>
      </c>
      <c r="G30" s="2">
        <v>98</v>
      </c>
      <c r="H30" s="2">
        <v>17.27</v>
      </c>
      <c r="I30" s="2">
        <v>2</v>
      </c>
      <c r="J30" s="2">
        <v>0</v>
      </c>
      <c r="K30" s="2">
        <v>0</v>
      </c>
      <c r="M30" s="9"/>
      <c r="N30" s="10"/>
    </row>
    <row r="31" spans="1:14" x14ac:dyDescent="0.25">
      <c r="A31" s="2">
        <v>6</v>
      </c>
      <c r="B31" s="2" t="s">
        <v>41</v>
      </c>
      <c r="C31" s="2">
        <v>0</v>
      </c>
      <c r="D31" s="2">
        <v>0</v>
      </c>
      <c r="E31" s="2">
        <v>0</v>
      </c>
      <c r="F31" s="2">
        <v>0</v>
      </c>
      <c r="G31" s="2"/>
      <c r="H31" s="2">
        <v>0</v>
      </c>
      <c r="I31" s="2"/>
      <c r="J31" s="2">
        <v>0</v>
      </c>
      <c r="K31" s="2">
        <v>0</v>
      </c>
    </row>
    <row r="32" spans="1:14" x14ac:dyDescent="0.25">
      <c r="A32" s="2">
        <v>7</v>
      </c>
      <c r="B32" s="2" t="s">
        <v>42</v>
      </c>
      <c r="C32" s="2">
        <v>0</v>
      </c>
      <c r="D32" s="2">
        <v>0</v>
      </c>
      <c r="E32" s="2">
        <v>0</v>
      </c>
      <c r="F32" s="2">
        <v>0</v>
      </c>
      <c r="G32" s="2"/>
      <c r="H32" s="2">
        <v>0</v>
      </c>
      <c r="I32" s="2"/>
      <c r="J32" s="2">
        <v>0</v>
      </c>
      <c r="K32" s="2">
        <v>0</v>
      </c>
    </row>
    <row r="33" spans="1:11" x14ac:dyDescent="0.25">
      <c r="A33" s="2">
        <v>8</v>
      </c>
      <c r="B33" s="2" t="s">
        <v>43</v>
      </c>
      <c r="C33" s="2">
        <v>20</v>
      </c>
      <c r="D33" s="2">
        <v>81.98</v>
      </c>
      <c r="E33" s="2">
        <v>0</v>
      </c>
      <c r="F33" s="2">
        <v>0</v>
      </c>
      <c r="G33" s="2"/>
      <c r="H33" s="2">
        <v>0</v>
      </c>
      <c r="I33" s="2"/>
      <c r="J33" s="2">
        <v>0</v>
      </c>
      <c r="K33" s="2">
        <v>0</v>
      </c>
    </row>
    <row r="34" spans="1:11" ht="30" x14ac:dyDescent="0.25">
      <c r="A34" s="2">
        <v>9</v>
      </c>
      <c r="B34" s="2" t="s">
        <v>44</v>
      </c>
      <c r="C34" s="2">
        <v>14309</v>
      </c>
      <c r="D34" s="2">
        <v>6081.59</v>
      </c>
      <c r="E34" s="2">
        <v>0</v>
      </c>
      <c r="F34" s="2">
        <v>0</v>
      </c>
      <c r="G34" s="2"/>
      <c r="H34" s="2">
        <v>0</v>
      </c>
      <c r="I34" s="2"/>
      <c r="J34" s="2">
        <v>0</v>
      </c>
      <c r="K34" s="2">
        <v>0</v>
      </c>
    </row>
    <row r="35" spans="1:11" x14ac:dyDescent="0.25">
      <c r="A35" s="2">
        <v>10</v>
      </c>
      <c r="B35" s="2" t="s">
        <v>45</v>
      </c>
      <c r="C35" s="2">
        <v>2</v>
      </c>
      <c r="D35" s="2">
        <v>357.96</v>
      </c>
      <c r="E35" s="2">
        <v>0</v>
      </c>
      <c r="F35" s="2">
        <v>0</v>
      </c>
      <c r="G35" s="2"/>
      <c r="H35" s="2">
        <v>0</v>
      </c>
      <c r="I35" s="2"/>
      <c r="J35" s="2">
        <v>0</v>
      </c>
      <c r="K35" s="2">
        <v>0</v>
      </c>
    </row>
    <row r="36" spans="1:11" x14ac:dyDescent="0.25">
      <c r="A36" s="3" t="s">
        <v>46</v>
      </c>
      <c r="B36" s="3" t="s">
        <v>35</v>
      </c>
      <c r="C36" s="3">
        <f>SUM(C26:C35)</f>
        <v>17810</v>
      </c>
      <c r="D36" s="3">
        <f>SUM(D26:D35)</f>
        <v>18424</v>
      </c>
      <c r="E36" s="3">
        <v>1538.15</v>
      </c>
      <c r="F36" s="3">
        <v>1494.5</v>
      </c>
      <c r="G36" s="3">
        <v>97</v>
      </c>
      <c r="H36" s="3">
        <v>43.65</v>
      </c>
      <c r="I36" s="3">
        <v>3</v>
      </c>
      <c r="J36" s="3">
        <v>659.53</v>
      </c>
      <c r="K36" s="3">
        <v>4</v>
      </c>
    </row>
    <row r="37" spans="1:11" x14ac:dyDescent="0.25">
      <c r="A37" s="4">
        <v>1</v>
      </c>
      <c r="B37" s="4" t="s">
        <v>47</v>
      </c>
      <c r="C37" s="4">
        <v>34415</v>
      </c>
      <c r="D37" s="4">
        <v>39667.449999999997</v>
      </c>
      <c r="E37" s="4">
        <v>24175.8</v>
      </c>
      <c r="F37" s="4">
        <v>17096.62</v>
      </c>
      <c r="G37" s="4">
        <v>71</v>
      </c>
      <c r="H37" s="4">
        <v>7079.18</v>
      </c>
      <c r="I37" s="4">
        <v>29</v>
      </c>
      <c r="J37" s="4">
        <v>5048.4399999999996</v>
      </c>
      <c r="K37" s="4">
        <v>13</v>
      </c>
    </row>
    <row r="38" spans="1:11" x14ac:dyDescent="0.25">
      <c r="A38" s="9" t="s">
        <v>48</v>
      </c>
      <c r="B38" s="9" t="s">
        <v>35</v>
      </c>
      <c r="C38" s="9">
        <v>34415</v>
      </c>
      <c r="D38" s="9">
        <v>39667.449999999997</v>
      </c>
      <c r="E38" s="9">
        <v>24175.8</v>
      </c>
      <c r="F38" s="9">
        <v>17096.62</v>
      </c>
      <c r="G38" s="9">
        <v>71</v>
      </c>
      <c r="H38" s="9">
        <v>7079.18</v>
      </c>
      <c r="I38" s="9">
        <v>29</v>
      </c>
      <c r="J38" s="9">
        <v>5048.4399999999996</v>
      </c>
      <c r="K38" s="9">
        <v>13</v>
      </c>
    </row>
    <row r="39" spans="1:11" x14ac:dyDescent="0.25">
      <c r="A39" s="4">
        <v>1</v>
      </c>
      <c r="B39" s="4" t="s">
        <v>49</v>
      </c>
      <c r="C39" s="4">
        <v>31367</v>
      </c>
      <c r="D39" s="4">
        <v>112074.26</v>
      </c>
      <c r="E39" s="4">
        <v>9861.7199999999993</v>
      </c>
      <c r="F39" s="4">
        <v>1355.05</v>
      </c>
      <c r="G39" s="4">
        <v>14</v>
      </c>
      <c r="H39" s="4">
        <v>8506.67</v>
      </c>
      <c r="I39" s="4">
        <v>86</v>
      </c>
      <c r="J39" s="4">
        <v>8506.48</v>
      </c>
      <c r="K39" s="4">
        <v>8</v>
      </c>
    </row>
    <row r="40" spans="1:11" x14ac:dyDescent="0.25">
      <c r="A40" s="4">
        <v>2</v>
      </c>
      <c r="B40" s="4" t="s">
        <v>50</v>
      </c>
      <c r="C40" s="4">
        <v>1541</v>
      </c>
      <c r="D40" s="4">
        <v>4803.9399999999996</v>
      </c>
      <c r="E40" s="4">
        <v>444.36</v>
      </c>
      <c r="F40" s="4">
        <v>415.29</v>
      </c>
      <c r="G40" s="4">
        <v>93</v>
      </c>
      <c r="H40" s="4">
        <v>29.07</v>
      </c>
      <c r="I40" s="4">
        <v>7</v>
      </c>
      <c r="J40" s="4">
        <v>481.14</v>
      </c>
      <c r="K40" s="4">
        <v>10</v>
      </c>
    </row>
    <row r="41" spans="1:11" x14ac:dyDescent="0.25">
      <c r="A41" s="4">
        <v>3</v>
      </c>
      <c r="B41" s="4" t="s">
        <v>51</v>
      </c>
      <c r="C41" s="4">
        <v>1578</v>
      </c>
      <c r="D41" s="4">
        <v>3311.21</v>
      </c>
      <c r="E41" s="4">
        <v>70</v>
      </c>
      <c r="F41" s="4">
        <v>65.319999999999993</v>
      </c>
      <c r="G41" s="4">
        <v>93</v>
      </c>
      <c r="H41" s="4">
        <v>4.68</v>
      </c>
      <c r="I41" s="4">
        <v>7</v>
      </c>
      <c r="J41" s="4">
        <v>96.06</v>
      </c>
      <c r="K41" s="4">
        <v>3</v>
      </c>
    </row>
    <row r="42" spans="1:11" x14ac:dyDescent="0.25">
      <c r="A42" s="4">
        <v>4</v>
      </c>
      <c r="B42" s="4" t="s">
        <v>52</v>
      </c>
      <c r="C42" s="4">
        <v>888</v>
      </c>
      <c r="D42" s="4">
        <v>1698.14</v>
      </c>
      <c r="E42" s="4">
        <v>0</v>
      </c>
      <c r="F42" s="4">
        <v>0</v>
      </c>
      <c r="G42" s="4"/>
      <c r="H42" s="4">
        <v>0</v>
      </c>
      <c r="I42" s="4"/>
      <c r="J42" s="4">
        <v>143.38</v>
      </c>
      <c r="K42" s="4">
        <v>8</v>
      </c>
    </row>
    <row r="43" spans="1:11" x14ac:dyDescent="0.25">
      <c r="A43" s="9" t="s">
        <v>85</v>
      </c>
      <c r="B43" s="9" t="s">
        <v>35</v>
      </c>
      <c r="C43" s="9">
        <f>C25+C36+C38+C39+C40+C41+C42</f>
        <v>186826</v>
      </c>
      <c r="D43" s="9">
        <f>D25+D36+D38+D39+D40+D41+D42</f>
        <v>401805.95000000007</v>
      </c>
      <c r="E43" s="9">
        <v>96592.08</v>
      </c>
      <c r="F43" s="9">
        <v>65510.71</v>
      </c>
      <c r="G43" s="9">
        <v>68</v>
      </c>
      <c r="H43" s="9">
        <v>31081.37</v>
      </c>
      <c r="I43" s="9">
        <v>32</v>
      </c>
      <c r="J43" s="9">
        <v>27455.279999999999</v>
      </c>
      <c r="K43" s="9">
        <v>7</v>
      </c>
    </row>
    <row r="44" spans="1:11" x14ac:dyDescent="0.25">
      <c r="A44" s="4">
        <v>1</v>
      </c>
      <c r="B44" s="4" t="s">
        <v>86</v>
      </c>
      <c r="C44" s="4">
        <v>0</v>
      </c>
      <c r="D44" s="4">
        <v>18605.39</v>
      </c>
      <c r="E44" s="4">
        <v>0</v>
      </c>
      <c r="F44" s="4">
        <v>0</v>
      </c>
      <c r="G44" s="4"/>
      <c r="H44" s="4">
        <v>0</v>
      </c>
      <c r="I44" s="4"/>
      <c r="J44" s="4">
        <v>0</v>
      </c>
      <c r="K44" s="4">
        <v>0</v>
      </c>
    </row>
    <row r="45" spans="1:11" x14ac:dyDescent="0.25">
      <c r="A45" s="4">
        <v>2</v>
      </c>
      <c r="B45" s="4" t="s">
        <v>87</v>
      </c>
      <c r="C45" s="4">
        <v>0</v>
      </c>
      <c r="D45" s="4">
        <v>37869.68</v>
      </c>
      <c r="E45" s="4">
        <v>0</v>
      </c>
      <c r="F45" s="4">
        <v>0</v>
      </c>
      <c r="G45" s="4"/>
      <c r="H45" s="4">
        <v>0</v>
      </c>
      <c r="I45" s="4"/>
      <c r="J45" s="4">
        <v>0</v>
      </c>
      <c r="K45" s="4">
        <v>0</v>
      </c>
    </row>
    <row r="46" spans="1:11" x14ac:dyDescent="0.25">
      <c r="A46" s="9" t="s">
        <v>53</v>
      </c>
      <c r="B46" s="9" t="s">
        <v>35</v>
      </c>
      <c r="C46" s="9">
        <f>SUM(C43:C45)</f>
        <v>186826</v>
      </c>
      <c r="D46" s="9">
        <f>SUM(D43:D45)</f>
        <v>458281.02000000008</v>
      </c>
      <c r="E46" s="9">
        <v>96592.08</v>
      </c>
      <c r="F46" s="9">
        <v>65510.71</v>
      </c>
      <c r="G46" s="9">
        <v>68</v>
      </c>
      <c r="H46" s="9">
        <v>31081.37</v>
      </c>
      <c r="I46" s="9">
        <v>32</v>
      </c>
      <c r="J46" s="9">
        <v>27455.279999999999</v>
      </c>
      <c r="K46" s="9">
        <v>6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N33" sqref="N33"/>
    </sheetView>
  </sheetViews>
  <sheetFormatPr defaultRowHeight="15" x14ac:dyDescent="0.25"/>
  <cols>
    <col min="4" max="4" width="9.5703125" bestFit="1" customWidth="1"/>
  </cols>
  <sheetData>
    <row r="1" spans="1:16" x14ac:dyDescent="0.25">
      <c r="A1" s="243" t="s">
        <v>107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6" ht="45" x14ac:dyDescent="0.25">
      <c r="A3" s="1" t="s">
        <v>1</v>
      </c>
      <c r="B3" s="1" t="s">
        <v>2</v>
      </c>
      <c r="C3" s="1" t="s">
        <v>97</v>
      </c>
      <c r="D3" s="14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822</v>
      </c>
      <c r="K3" s="1" t="s">
        <v>823</v>
      </c>
    </row>
    <row r="4" spans="1:16" x14ac:dyDescent="0.25">
      <c r="A4" s="4">
        <v>1</v>
      </c>
      <c r="B4" s="4" t="s">
        <v>13</v>
      </c>
      <c r="C4" s="4">
        <v>72</v>
      </c>
      <c r="D4" s="76">
        <v>150.76</v>
      </c>
      <c r="E4" s="4">
        <v>17.5</v>
      </c>
      <c r="F4" s="4">
        <v>16.25</v>
      </c>
      <c r="G4" s="4">
        <v>93</v>
      </c>
      <c r="H4" s="4">
        <v>1.25</v>
      </c>
      <c r="I4" s="4">
        <v>7</v>
      </c>
      <c r="J4" s="4">
        <v>25.25</v>
      </c>
      <c r="K4" s="4">
        <v>17</v>
      </c>
    </row>
    <row r="5" spans="1:16" x14ac:dyDescent="0.25">
      <c r="A5" s="4">
        <v>2</v>
      </c>
      <c r="B5" s="4" t="s">
        <v>14</v>
      </c>
      <c r="C5" s="4">
        <v>0</v>
      </c>
      <c r="D5" s="76">
        <v>0</v>
      </c>
      <c r="E5" s="4">
        <v>0</v>
      </c>
      <c r="F5" s="4">
        <v>0</v>
      </c>
      <c r="G5" s="4"/>
      <c r="H5" s="4">
        <v>0</v>
      </c>
      <c r="I5" s="4"/>
      <c r="J5" s="4">
        <v>0</v>
      </c>
      <c r="K5" s="4"/>
    </row>
    <row r="6" spans="1:16" x14ac:dyDescent="0.25">
      <c r="A6" s="4">
        <v>3</v>
      </c>
      <c r="B6" s="4" t="s">
        <v>15</v>
      </c>
      <c r="C6" s="4">
        <v>663</v>
      </c>
      <c r="D6" s="76">
        <v>233.25</v>
      </c>
      <c r="E6" s="4">
        <v>0</v>
      </c>
      <c r="F6" s="4">
        <v>0</v>
      </c>
      <c r="G6" s="4"/>
      <c r="H6" s="4">
        <v>0</v>
      </c>
      <c r="I6" s="4"/>
      <c r="J6" s="4">
        <v>0</v>
      </c>
      <c r="K6" s="4">
        <v>0</v>
      </c>
      <c r="P6" t="s">
        <v>403</v>
      </c>
    </row>
    <row r="7" spans="1:16" x14ac:dyDescent="0.25">
      <c r="A7" s="4">
        <v>4</v>
      </c>
      <c r="B7" s="4" t="s">
        <v>16</v>
      </c>
      <c r="C7" s="4">
        <v>186</v>
      </c>
      <c r="D7" s="76">
        <v>106.85</v>
      </c>
      <c r="E7" s="4">
        <v>0</v>
      </c>
      <c r="F7" s="4">
        <v>0</v>
      </c>
      <c r="G7" s="4"/>
      <c r="H7" s="4">
        <v>0</v>
      </c>
      <c r="I7" s="4"/>
      <c r="J7" s="4">
        <v>27.14</v>
      </c>
      <c r="K7" s="4">
        <v>25</v>
      </c>
    </row>
    <row r="8" spans="1:16" x14ac:dyDescent="0.25">
      <c r="A8" s="4">
        <v>5</v>
      </c>
      <c r="B8" s="4" t="s">
        <v>17</v>
      </c>
      <c r="C8" s="4">
        <v>0</v>
      </c>
      <c r="D8" s="76">
        <v>0</v>
      </c>
      <c r="E8" s="4">
        <v>0</v>
      </c>
      <c r="F8" s="4">
        <v>0</v>
      </c>
      <c r="G8" s="4"/>
      <c r="H8" s="4">
        <v>0</v>
      </c>
      <c r="I8" s="4"/>
      <c r="J8" s="4">
        <v>0</v>
      </c>
      <c r="K8" s="4"/>
    </row>
    <row r="9" spans="1:16" x14ac:dyDescent="0.25">
      <c r="A9" s="4">
        <v>6</v>
      </c>
      <c r="B9" s="4" t="s">
        <v>18</v>
      </c>
      <c r="C9" s="4">
        <v>478</v>
      </c>
      <c r="D9" s="76">
        <v>1683</v>
      </c>
      <c r="E9" s="4">
        <v>165</v>
      </c>
      <c r="F9" s="4">
        <v>10</v>
      </c>
      <c r="G9" s="4">
        <v>6</v>
      </c>
      <c r="H9" s="4">
        <v>155</v>
      </c>
      <c r="I9" s="4">
        <v>94</v>
      </c>
      <c r="J9" s="4">
        <v>155</v>
      </c>
      <c r="K9" s="4">
        <v>9</v>
      </c>
    </row>
    <row r="10" spans="1:16" x14ac:dyDescent="0.25">
      <c r="A10" s="4">
        <v>7</v>
      </c>
      <c r="B10" s="4" t="s">
        <v>19</v>
      </c>
      <c r="C10" s="4">
        <v>233</v>
      </c>
      <c r="D10" s="76">
        <v>220.62</v>
      </c>
      <c r="E10" s="4">
        <v>1.27</v>
      </c>
      <c r="F10" s="4">
        <v>0.5</v>
      </c>
      <c r="G10" s="4">
        <v>39</v>
      </c>
      <c r="H10" s="4">
        <v>0.77</v>
      </c>
      <c r="I10" s="4">
        <v>61</v>
      </c>
      <c r="J10" s="4">
        <v>1.27</v>
      </c>
      <c r="K10" s="4">
        <v>1</v>
      </c>
    </row>
    <row r="11" spans="1:16" x14ac:dyDescent="0.25">
      <c r="A11" s="4">
        <v>8</v>
      </c>
      <c r="B11" s="4" t="s">
        <v>20</v>
      </c>
      <c r="C11" s="4">
        <v>0</v>
      </c>
      <c r="D11" s="76">
        <v>0</v>
      </c>
      <c r="E11" s="4">
        <v>0</v>
      </c>
      <c r="F11" s="4">
        <v>0</v>
      </c>
      <c r="G11" s="4"/>
      <c r="H11" s="4">
        <v>0</v>
      </c>
      <c r="I11" s="4"/>
      <c r="J11" s="4">
        <v>0</v>
      </c>
      <c r="K11" s="4"/>
    </row>
    <row r="12" spans="1:16" x14ac:dyDescent="0.25">
      <c r="A12" s="4">
        <v>9</v>
      </c>
      <c r="B12" s="4" t="s">
        <v>21</v>
      </c>
      <c r="C12" s="4">
        <v>17</v>
      </c>
      <c r="D12" s="76">
        <v>121.23</v>
      </c>
      <c r="E12" s="4">
        <v>0</v>
      </c>
      <c r="F12" s="4">
        <v>0</v>
      </c>
      <c r="G12" s="4"/>
      <c r="H12" s="4">
        <v>0</v>
      </c>
      <c r="I12" s="4"/>
      <c r="J12" s="4">
        <v>0</v>
      </c>
      <c r="K12" s="4">
        <v>0</v>
      </c>
    </row>
    <row r="13" spans="1:16" x14ac:dyDescent="0.25">
      <c r="A13" s="4">
        <v>10</v>
      </c>
      <c r="B13" s="4" t="s">
        <v>22</v>
      </c>
      <c r="C13" s="4">
        <v>66</v>
      </c>
      <c r="D13" s="76">
        <v>6015.33</v>
      </c>
      <c r="E13" s="4">
        <v>2559</v>
      </c>
      <c r="F13" s="4">
        <v>1620</v>
      </c>
      <c r="G13" s="4">
        <v>63</v>
      </c>
      <c r="H13" s="4">
        <v>939</v>
      </c>
      <c r="I13" s="4">
        <v>37</v>
      </c>
      <c r="J13" s="4">
        <v>0</v>
      </c>
      <c r="K13" s="4">
        <v>0</v>
      </c>
    </row>
    <row r="14" spans="1:16" x14ac:dyDescent="0.25">
      <c r="A14" s="4">
        <v>11</v>
      </c>
      <c r="B14" s="4" t="s">
        <v>23</v>
      </c>
      <c r="C14" s="4">
        <v>7</v>
      </c>
      <c r="D14" s="76">
        <v>793.41</v>
      </c>
      <c r="E14" s="4">
        <v>782</v>
      </c>
      <c r="F14" s="4">
        <v>0.56000000000000005</v>
      </c>
      <c r="G14" s="4">
        <v>0</v>
      </c>
      <c r="H14" s="4">
        <v>781.44</v>
      </c>
      <c r="I14" s="4">
        <v>100</v>
      </c>
      <c r="J14" s="4">
        <v>781</v>
      </c>
      <c r="K14" s="4">
        <v>98</v>
      </c>
    </row>
    <row r="15" spans="1:16" x14ac:dyDescent="0.25">
      <c r="A15" s="4">
        <v>12</v>
      </c>
      <c r="B15" s="4" t="s">
        <v>24</v>
      </c>
      <c r="C15" s="4">
        <v>1</v>
      </c>
      <c r="D15" s="76">
        <v>0.23</v>
      </c>
      <c r="E15" s="4">
        <v>0</v>
      </c>
      <c r="F15" s="4">
        <v>0</v>
      </c>
      <c r="G15" s="4"/>
      <c r="H15" s="4">
        <v>0</v>
      </c>
      <c r="I15" s="4"/>
      <c r="J15" s="4">
        <v>0</v>
      </c>
      <c r="K15" s="4">
        <v>0</v>
      </c>
    </row>
    <row r="16" spans="1:16" x14ac:dyDescent="0.25">
      <c r="A16" s="4">
        <v>13</v>
      </c>
      <c r="B16" s="4" t="s">
        <v>25</v>
      </c>
      <c r="C16" s="4">
        <v>1324</v>
      </c>
      <c r="D16" s="76">
        <v>682.05</v>
      </c>
      <c r="E16" s="4">
        <v>0</v>
      </c>
      <c r="F16" s="4">
        <v>0</v>
      </c>
      <c r="G16" s="4"/>
      <c r="H16" s="4">
        <v>0</v>
      </c>
      <c r="I16" s="4"/>
      <c r="J16" s="4">
        <v>0</v>
      </c>
      <c r="K16" s="4">
        <v>0</v>
      </c>
    </row>
    <row r="17" spans="1:13" x14ac:dyDescent="0.25">
      <c r="A17" s="4">
        <v>14</v>
      </c>
      <c r="B17" s="4" t="s">
        <v>26</v>
      </c>
      <c r="C17" s="4">
        <v>0</v>
      </c>
      <c r="D17" s="76">
        <v>0</v>
      </c>
      <c r="E17" s="4">
        <v>0</v>
      </c>
      <c r="F17" s="4">
        <v>0</v>
      </c>
      <c r="G17" s="4"/>
      <c r="H17" s="4">
        <v>0</v>
      </c>
      <c r="I17" s="4"/>
      <c r="J17" s="4">
        <v>0</v>
      </c>
      <c r="K17" s="4"/>
    </row>
    <row r="18" spans="1:13" x14ac:dyDescent="0.25">
      <c r="A18" s="4">
        <v>15</v>
      </c>
      <c r="B18" s="4" t="s">
        <v>27</v>
      </c>
      <c r="C18" s="4">
        <v>65047</v>
      </c>
      <c r="D18" s="76">
        <v>47033.48</v>
      </c>
      <c r="E18" s="4">
        <v>17270.689999999999</v>
      </c>
      <c r="F18" s="4">
        <v>12607.6</v>
      </c>
      <c r="G18" s="4">
        <v>73</v>
      </c>
      <c r="H18" s="4">
        <v>4663.09</v>
      </c>
      <c r="I18" s="4">
        <v>27</v>
      </c>
      <c r="J18" s="4">
        <v>757.23</v>
      </c>
      <c r="K18" s="4">
        <v>2</v>
      </c>
    </row>
    <row r="19" spans="1:13" x14ac:dyDescent="0.25">
      <c r="A19" s="4">
        <v>16</v>
      </c>
      <c r="B19" s="4" t="s">
        <v>28</v>
      </c>
      <c r="C19" s="4">
        <v>122</v>
      </c>
      <c r="D19" s="76">
        <v>96</v>
      </c>
      <c r="E19" s="4">
        <v>9.25</v>
      </c>
      <c r="F19" s="4">
        <v>3.62</v>
      </c>
      <c r="G19" s="4">
        <v>39</v>
      </c>
      <c r="H19" s="4">
        <v>5.63</v>
      </c>
      <c r="I19" s="4">
        <v>61</v>
      </c>
      <c r="J19" s="4">
        <v>9.25</v>
      </c>
      <c r="K19" s="4">
        <v>10</v>
      </c>
    </row>
    <row r="20" spans="1:13" x14ac:dyDescent="0.25">
      <c r="A20" s="4">
        <v>17</v>
      </c>
      <c r="B20" s="4" t="s">
        <v>29</v>
      </c>
      <c r="C20" s="76">
        <v>2841</v>
      </c>
      <c r="D20" s="76">
        <v>4466.66</v>
      </c>
      <c r="E20" s="4">
        <v>827</v>
      </c>
      <c r="F20" s="4">
        <v>558</v>
      </c>
      <c r="G20" s="4">
        <v>67</v>
      </c>
      <c r="H20" s="4">
        <v>269</v>
      </c>
      <c r="I20" s="4">
        <v>33</v>
      </c>
      <c r="J20" s="4">
        <v>469</v>
      </c>
      <c r="K20" s="4">
        <v>9</v>
      </c>
    </row>
    <row r="21" spans="1:13" x14ac:dyDescent="0.25">
      <c r="A21" s="4">
        <v>18</v>
      </c>
      <c r="B21" s="4" t="s">
        <v>30</v>
      </c>
      <c r="C21" s="4">
        <v>145</v>
      </c>
      <c r="D21" s="76">
        <v>77.73</v>
      </c>
      <c r="E21" s="4">
        <v>26.46</v>
      </c>
      <c r="F21" s="4">
        <v>7.98</v>
      </c>
      <c r="G21" s="4">
        <v>30</v>
      </c>
      <c r="H21" s="4">
        <v>18.48</v>
      </c>
      <c r="I21" s="4">
        <v>70</v>
      </c>
      <c r="J21" s="4">
        <v>36.58</v>
      </c>
      <c r="K21" s="4">
        <v>47</v>
      </c>
    </row>
    <row r="22" spans="1:13" x14ac:dyDescent="0.25">
      <c r="A22" s="4">
        <v>19</v>
      </c>
      <c r="B22" s="4" t="s">
        <v>31</v>
      </c>
      <c r="C22" s="4">
        <v>154</v>
      </c>
      <c r="D22" s="76">
        <v>254.98</v>
      </c>
      <c r="E22" s="4">
        <v>14.85</v>
      </c>
      <c r="F22" s="4">
        <v>2</v>
      </c>
      <c r="G22" s="4">
        <v>13</v>
      </c>
      <c r="H22" s="4">
        <v>12.85</v>
      </c>
      <c r="I22" s="4">
        <v>87</v>
      </c>
      <c r="J22" s="4">
        <v>33</v>
      </c>
      <c r="K22" s="4">
        <v>13</v>
      </c>
    </row>
    <row r="23" spans="1:13" x14ac:dyDescent="0.25">
      <c r="A23" s="4">
        <v>20</v>
      </c>
      <c r="B23" s="4" t="s">
        <v>32</v>
      </c>
      <c r="C23" s="4">
        <v>90</v>
      </c>
      <c r="D23" s="76">
        <v>162.91</v>
      </c>
      <c r="E23" s="4">
        <v>1.1100000000000001</v>
      </c>
      <c r="F23" s="4">
        <v>1</v>
      </c>
      <c r="G23" s="4">
        <v>90</v>
      </c>
      <c r="H23" s="4">
        <v>0.11</v>
      </c>
      <c r="I23" s="4">
        <v>10</v>
      </c>
      <c r="J23" s="4">
        <v>1</v>
      </c>
      <c r="K23" s="4">
        <v>1</v>
      </c>
    </row>
    <row r="24" spans="1:13" x14ac:dyDescent="0.25">
      <c r="A24" s="4">
        <v>21</v>
      </c>
      <c r="B24" s="4" t="s">
        <v>33</v>
      </c>
      <c r="C24" s="4">
        <v>49</v>
      </c>
      <c r="D24" s="76">
        <v>24.51</v>
      </c>
      <c r="E24" s="4">
        <v>0</v>
      </c>
      <c r="F24" s="4">
        <v>0</v>
      </c>
      <c r="G24" s="4"/>
      <c r="H24" s="4">
        <v>0</v>
      </c>
      <c r="I24" s="4"/>
      <c r="J24" s="4">
        <v>0</v>
      </c>
      <c r="K24" s="4">
        <v>0</v>
      </c>
    </row>
    <row r="25" spans="1:13" x14ac:dyDescent="0.25">
      <c r="A25" s="9" t="s">
        <v>34</v>
      </c>
      <c r="B25" s="9" t="s">
        <v>35</v>
      </c>
      <c r="C25" s="9">
        <f t="shared" ref="C25:K25" si="0">SUM(C4:C24)</f>
        <v>71495</v>
      </c>
      <c r="D25" s="79">
        <f t="shared" si="0"/>
        <v>62123.000000000022</v>
      </c>
      <c r="E25" s="9">
        <f t="shared" si="0"/>
        <v>21674.129999999997</v>
      </c>
      <c r="F25" s="9">
        <f t="shared" si="0"/>
        <v>14827.51</v>
      </c>
      <c r="G25" s="9">
        <f t="shared" si="0"/>
        <v>513</v>
      </c>
      <c r="H25" s="9">
        <f t="shared" si="0"/>
        <v>6846.62</v>
      </c>
      <c r="I25" s="9">
        <f t="shared" si="0"/>
        <v>587</v>
      </c>
      <c r="J25" s="9">
        <f t="shared" si="0"/>
        <v>2295.7199999999998</v>
      </c>
      <c r="K25" s="9">
        <f t="shared" si="0"/>
        <v>232</v>
      </c>
    </row>
    <row r="26" spans="1:13" x14ac:dyDescent="0.25">
      <c r="A26" s="2">
        <v>1</v>
      </c>
      <c r="B26" s="2" t="s">
        <v>36</v>
      </c>
      <c r="C26" s="2">
        <v>1224</v>
      </c>
      <c r="D26" s="15">
        <v>396.46</v>
      </c>
      <c r="E26" s="2">
        <v>132.93</v>
      </c>
      <c r="F26" s="2">
        <v>117.05</v>
      </c>
      <c r="G26" s="2">
        <v>88</v>
      </c>
      <c r="H26" s="2">
        <v>15.88</v>
      </c>
      <c r="I26" s="2">
        <v>12</v>
      </c>
      <c r="J26" s="2">
        <v>0.56999999999999995</v>
      </c>
      <c r="K26" s="2">
        <v>0</v>
      </c>
    </row>
    <row r="27" spans="1:13" x14ac:dyDescent="0.25">
      <c r="A27" s="2">
        <v>2</v>
      </c>
      <c r="B27" s="2" t="s">
        <v>37</v>
      </c>
      <c r="C27" s="2">
        <v>11</v>
      </c>
      <c r="D27" s="15">
        <v>17.46</v>
      </c>
      <c r="E27" s="2">
        <v>0</v>
      </c>
      <c r="F27" s="2">
        <v>0</v>
      </c>
      <c r="G27" s="2"/>
      <c r="H27" s="2">
        <v>0</v>
      </c>
      <c r="I27" s="2"/>
      <c r="J27" s="2">
        <v>0</v>
      </c>
      <c r="K27" s="2">
        <v>0</v>
      </c>
    </row>
    <row r="28" spans="1:13" x14ac:dyDescent="0.25">
      <c r="A28" s="2">
        <v>3</v>
      </c>
      <c r="B28" s="2" t="s">
        <v>38</v>
      </c>
      <c r="C28" s="2">
        <v>123</v>
      </c>
      <c r="D28" s="15">
        <v>158.91</v>
      </c>
      <c r="E28" s="2">
        <v>0</v>
      </c>
      <c r="F28" s="2">
        <v>0</v>
      </c>
      <c r="G28" s="2"/>
      <c r="H28" s="2">
        <v>0</v>
      </c>
      <c r="I28" s="2"/>
      <c r="J28" s="2">
        <v>0</v>
      </c>
      <c r="K28" s="2">
        <v>0</v>
      </c>
    </row>
    <row r="29" spans="1:13" x14ac:dyDescent="0.25">
      <c r="A29" s="2">
        <v>4</v>
      </c>
      <c r="B29" s="2" t="s">
        <v>39</v>
      </c>
      <c r="C29" s="2">
        <v>54</v>
      </c>
      <c r="D29" s="15">
        <v>135</v>
      </c>
      <c r="E29" s="2">
        <v>0</v>
      </c>
      <c r="F29" s="2">
        <v>0</v>
      </c>
      <c r="G29" s="2"/>
      <c r="H29" s="2">
        <v>0</v>
      </c>
      <c r="I29" s="2"/>
      <c r="J29" s="2">
        <v>0</v>
      </c>
      <c r="K29" s="2">
        <v>0</v>
      </c>
    </row>
    <row r="30" spans="1:13" x14ac:dyDescent="0.25">
      <c r="A30" s="2">
        <v>5</v>
      </c>
      <c r="B30" s="2" t="s">
        <v>40</v>
      </c>
      <c r="C30" s="2">
        <v>135</v>
      </c>
      <c r="D30" s="15">
        <v>296.12</v>
      </c>
      <c r="E30" s="2">
        <v>9.94</v>
      </c>
      <c r="F30" s="2">
        <v>2.69</v>
      </c>
      <c r="G30" s="2">
        <v>27</v>
      </c>
      <c r="H30" s="2">
        <v>7.25</v>
      </c>
      <c r="I30" s="2">
        <v>73</v>
      </c>
      <c r="J30" s="2">
        <v>0</v>
      </c>
      <c r="K30" s="2">
        <v>0</v>
      </c>
    </row>
    <row r="31" spans="1:13" x14ac:dyDescent="0.25">
      <c r="A31" s="2">
        <v>6</v>
      </c>
      <c r="B31" s="2" t="s">
        <v>41</v>
      </c>
      <c r="C31" s="2">
        <v>0</v>
      </c>
      <c r="D31" s="15">
        <v>0</v>
      </c>
      <c r="E31" s="2">
        <v>0</v>
      </c>
      <c r="F31" s="2">
        <v>0</v>
      </c>
      <c r="G31" s="2"/>
      <c r="H31" s="2">
        <v>0</v>
      </c>
      <c r="I31" s="2"/>
      <c r="J31" s="2">
        <v>0</v>
      </c>
      <c r="K31" s="2"/>
      <c r="M31" s="76"/>
    </row>
    <row r="32" spans="1:13" x14ac:dyDescent="0.25">
      <c r="A32" s="2">
        <v>7</v>
      </c>
      <c r="B32" s="2" t="s">
        <v>42</v>
      </c>
      <c r="C32" s="2">
        <v>0</v>
      </c>
      <c r="D32" s="15">
        <v>0</v>
      </c>
      <c r="E32" s="2">
        <v>0</v>
      </c>
      <c r="F32" s="2">
        <v>0</v>
      </c>
      <c r="G32" s="2"/>
      <c r="H32" s="2">
        <v>0</v>
      </c>
      <c r="I32" s="2"/>
      <c r="J32" s="2">
        <v>0</v>
      </c>
      <c r="K32" s="2"/>
    </row>
    <row r="33" spans="1:11" x14ac:dyDescent="0.25">
      <c r="A33" s="2">
        <v>8</v>
      </c>
      <c r="B33" s="2" t="s">
        <v>43</v>
      </c>
      <c r="C33" s="2">
        <v>12</v>
      </c>
      <c r="D33" s="15">
        <v>16.309999999999999</v>
      </c>
      <c r="E33" s="2">
        <v>0</v>
      </c>
      <c r="F33" s="2">
        <v>0</v>
      </c>
      <c r="G33" s="2"/>
      <c r="H33" s="2">
        <v>0</v>
      </c>
      <c r="I33" s="2"/>
      <c r="J33" s="2">
        <v>0</v>
      </c>
      <c r="K33" s="2">
        <v>0</v>
      </c>
    </row>
    <row r="34" spans="1:11" ht="30" x14ac:dyDescent="0.25">
      <c r="A34" s="2">
        <v>9</v>
      </c>
      <c r="B34" s="2" t="s">
        <v>44</v>
      </c>
      <c r="C34" s="2">
        <v>1312</v>
      </c>
      <c r="D34" s="15">
        <v>485.03</v>
      </c>
      <c r="E34" s="2">
        <v>0</v>
      </c>
      <c r="F34" s="2">
        <v>0</v>
      </c>
      <c r="G34" s="2"/>
      <c r="H34" s="2">
        <v>0</v>
      </c>
      <c r="I34" s="2"/>
      <c r="J34" s="2">
        <v>0</v>
      </c>
      <c r="K34" s="2">
        <v>0</v>
      </c>
    </row>
    <row r="35" spans="1:11" x14ac:dyDescent="0.25">
      <c r="A35" s="2">
        <v>10</v>
      </c>
      <c r="B35" s="2" t="s">
        <v>45</v>
      </c>
      <c r="C35" s="2">
        <v>0</v>
      </c>
      <c r="D35" s="15">
        <v>0</v>
      </c>
      <c r="E35" s="2">
        <v>0</v>
      </c>
      <c r="F35" s="2">
        <v>0</v>
      </c>
      <c r="G35" s="2"/>
      <c r="H35" s="2">
        <v>0</v>
      </c>
      <c r="I35" s="2"/>
      <c r="J35" s="2">
        <v>0</v>
      </c>
      <c r="K35" s="2"/>
    </row>
    <row r="36" spans="1:11" x14ac:dyDescent="0.25">
      <c r="A36" s="3" t="s">
        <v>46</v>
      </c>
      <c r="B36" s="3" t="s">
        <v>35</v>
      </c>
      <c r="C36" s="3">
        <f t="shared" ref="C36:K36" si="1">SUM(C26:C35)</f>
        <v>2871</v>
      </c>
      <c r="D36" s="16">
        <f t="shared" si="1"/>
        <v>1505.29</v>
      </c>
      <c r="E36" s="3">
        <f t="shared" si="1"/>
        <v>142.87</v>
      </c>
      <c r="F36" s="3">
        <f t="shared" si="1"/>
        <v>119.74</v>
      </c>
      <c r="G36" s="3">
        <f t="shared" si="1"/>
        <v>115</v>
      </c>
      <c r="H36" s="3">
        <f t="shared" si="1"/>
        <v>23.130000000000003</v>
      </c>
      <c r="I36" s="3">
        <f t="shared" si="1"/>
        <v>85</v>
      </c>
      <c r="J36" s="3">
        <f t="shared" si="1"/>
        <v>0.56999999999999995</v>
      </c>
      <c r="K36" s="3">
        <f t="shared" si="1"/>
        <v>0</v>
      </c>
    </row>
    <row r="37" spans="1:11" x14ac:dyDescent="0.25">
      <c r="A37" s="4">
        <v>1</v>
      </c>
      <c r="B37" s="4" t="s">
        <v>47</v>
      </c>
      <c r="C37" s="4">
        <v>24770</v>
      </c>
      <c r="D37" s="76">
        <v>12025.67</v>
      </c>
      <c r="E37" s="4">
        <v>6961.12</v>
      </c>
      <c r="F37" s="4">
        <v>4584.01</v>
      </c>
      <c r="G37" s="4">
        <v>66</v>
      </c>
      <c r="H37" s="4">
        <v>2377.11</v>
      </c>
      <c r="I37" s="4">
        <v>34</v>
      </c>
      <c r="J37" s="4">
        <v>923.96</v>
      </c>
      <c r="K37" s="4">
        <v>8</v>
      </c>
    </row>
    <row r="38" spans="1:11" x14ac:dyDescent="0.25">
      <c r="A38" s="9" t="s">
        <v>48</v>
      </c>
      <c r="B38" s="9" t="s">
        <v>35</v>
      </c>
      <c r="C38" s="9">
        <f t="shared" ref="C38:K38" si="2">SUM(C37)</f>
        <v>24770</v>
      </c>
      <c r="D38" s="79">
        <f t="shared" si="2"/>
        <v>12025.67</v>
      </c>
      <c r="E38" s="9">
        <f t="shared" si="2"/>
        <v>6961.12</v>
      </c>
      <c r="F38" s="9">
        <f t="shared" si="2"/>
        <v>4584.01</v>
      </c>
      <c r="G38" s="9">
        <f t="shared" si="2"/>
        <v>66</v>
      </c>
      <c r="H38" s="9">
        <f t="shared" si="2"/>
        <v>2377.11</v>
      </c>
      <c r="I38" s="9">
        <f t="shared" si="2"/>
        <v>34</v>
      </c>
      <c r="J38" s="9">
        <f t="shared" si="2"/>
        <v>923.96</v>
      </c>
      <c r="K38" s="9">
        <f t="shared" si="2"/>
        <v>8</v>
      </c>
    </row>
    <row r="39" spans="1:11" x14ac:dyDescent="0.25">
      <c r="A39" s="4">
        <v>1</v>
      </c>
      <c r="B39" s="4" t="s">
        <v>49</v>
      </c>
      <c r="C39" s="4">
        <v>25802</v>
      </c>
      <c r="D39" s="76">
        <v>102018.59</v>
      </c>
      <c r="E39" s="4">
        <v>6261.89</v>
      </c>
      <c r="F39" s="4">
        <v>671.7</v>
      </c>
      <c r="G39" s="4">
        <v>11</v>
      </c>
      <c r="H39" s="4">
        <v>5590.19</v>
      </c>
      <c r="I39" s="4">
        <v>89</v>
      </c>
      <c r="J39" s="4">
        <v>5590</v>
      </c>
      <c r="K39" s="4">
        <v>5</v>
      </c>
    </row>
    <row r="40" spans="1:11" x14ac:dyDescent="0.25">
      <c r="A40" s="4">
        <v>2</v>
      </c>
      <c r="B40" s="4" t="s">
        <v>50</v>
      </c>
      <c r="C40" s="4">
        <v>0</v>
      </c>
      <c r="D40" s="76">
        <v>0</v>
      </c>
      <c r="E40" s="4">
        <v>0</v>
      </c>
      <c r="F40" s="4">
        <v>0</v>
      </c>
      <c r="G40" s="4"/>
      <c r="H40" s="4">
        <v>0</v>
      </c>
      <c r="I40" s="4"/>
      <c r="J40" s="4">
        <v>0</v>
      </c>
      <c r="K40" s="4"/>
    </row>
    <row r="41" spans="1:11" x14ac:dyDescent="0.25">
      <c r="A41" s="4">
        <v>3</v>
      </c>
      <c r="B41" s="4" t="s">
        <v>51</v>
      </c>
      <c r="C41" s="4">
        <v>0</v>
      </c>
      <c r="D41" s="76">
        <v>0</v>
      </c>
      <c r="E41" s="4">
        <v>0</v>
      </c>
      <c r="F41" s="4">
        <v>0</v>
      </c>
      <c r="G41" s="4"/>
      <c r="H41" s="4">
        <v>0</v>
      </c>
      <c r="I41" s="4"/>
      <c r="J41" s="4">
        <v>0</v>
      </c>
      <c r="K41" s="4"/>
    </row>
    <row r="42" spans="1:11" x14ac:dyDescent="0.25">
      <c r="A42" s="4">
        <v>4</v>
      </c>
      <c r="B42" s="4" t="s">
        <v>52</v>
      </c>
      <c r="C42" s="4">
        <v>0</v>
      </c>
      <c r="D42" s="76">
        <v>0</v>
      </c>
      <c r="E42" s="4">
        <v>0</v>
      </c>
      <c r="F42" s="4">
        <v>0</v>
      </c>
      <c r="G42" s="4"/>
      <c r="H42" s="4">
        <v>0</v>
      </c>
      <c r="I42" s="4"/>
      <c r="J42" s="4">
        <v>0</v>
      </c>
      <c r="K42" s="4"/>
    </row>
    <row r="43" spans="1:11" x14ac:dyDescent="0.25">
      <c r="A43" s="9" t="s">
        <v>85</v>
      </c>
      <c r="B43" s="9" t="s">
        <v>35</v>
      </c>
      <c r="C43" s="9">
        <v>124938</v>
      </c>
      <c r="D43" s="79">
        <f>D25+D36+D38+D39</f>
        <v>177672.55000000002</v>
      </c>
      <c r="E43" s="9">
        <f t="shared" ref="E43:K43" si="3">SUM(E4:E42)</f>
        <v>63818.130000000005</v>
      </c>
      <c r="F43" s="9">
        <f t="shared" si="3"/>
        <v>39734.22</v>
      </c>
      <c r="G43" s="9">
        <f t="shared" si="3"/>
        <v>1399</v>
      </c>
      <c r="H43" s="9">
        <f t="shared" si="3"/>
        <v>24083.909999999996</v>
      </c>
      <c r="I43" s="9">
        <f t="shared" si="3"/>
        <v>1501</v>
      </c>
      <c r="J43" s="9">
        <f t="shared" si="3"/>
        <v>12030.5</v>
      </c>
      <c r="K43" s="9">
        <f t="shared" si="3"/>
        <v>485</v>
      </c>
    </row>
    <row r="44" spans="1:11" x14ac:dyDescent="0.25">
      <c r="A44" s="4">
        <v>1</v>
      </c>
      <c r="B44" s="4" t="s">
        <v>87</v>
      </c>
      <c r="C44" s="4">
        <v>0</v>
      </c>
      <c r="D44" s="76">
        <v>37869.68</v>
      </c>
      <c r="E44" s="4">
        <v>0</v>
      </c>
      <c r="F44" s="4">
        <v>0</v>
      </c>
      <c r="G44" s="4"/>
      <c r="H44" s="4">
        <v>0</v>
      </c>
      <c r="I44" s="4"/>
      <c r="J44" s="4">
        <v>0</v>
      </c>
      <c r="K44" s="4">
        <v>0</v>
      </c>
    </row>
    <row r="45" spans="1:11" x14ac:dyDescent="0.25">
      <c r="A45" s="9" t="s">
        <v>53</v>
      </c>
      <c r="B45" s="9" t="s">
        <v>35</v>
      </c>
      <c r="C45" s="9">
        <v>124938</v>
      </c>
      <c r="D45" s="79">
        <f>D43+D44</f>
        <v>215542.23</v>
      </c>
      <c r="E45" s="9">
        <f t="shared" ref="E45:K45" si="4">SUM(E4:E44)</f>
        <v>127636.26000000001</v>
      </c>
      <c r="F45" s="9">
        <f t="shared" si="4"/>
        <v>79468.44</v>
      </c>
      <c r="G45" s="9">
        <f t="shared" si="4"/>
        <v>2798</v>
      </c>
      <c r="H45" s="9">
        <f t="shared" si="4"/>
        <v>48167.819999999992</v>
      </c>
      <c r="I45" s="9">
        <f t="shared" si="4"/>
        <v>3002</v>
      </c>
      <c r="J45" s="9">
        <f t="shared" si="4"/>
        <v>24061</v>
      </c>
      <c r="K45" s="9">
        <f t="shared" si="4"/>
        <v>970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25" workbookViewId="0">
      <selection activeCell="A18" sqref="A18:XFD18"/>
    </sheetView>
  </sheetViews>
  <sheetFormatPr defaultRowHeight="15" x14ac:dyDescent="0.25"/>
  <cols>
    <col min="1" max="1" width="8.140625" customWidth="1"/>
    <col min="2" max="2" width="10.42578125" customWidth="1"/>
    <col min="11" max="11" width="9.7109375" customWidth="1"/>
  </cols>
  <sheetData>
    <row r="1" spans="1:16" ht="15.75" x14ac:dyDescent="0.25">
      <c r="A1" s="250" t="s">
        <v>106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6" x14ac:dyDescent="0.25">
      <c r="A2" s="243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6" ht="45" x14ac:dyDescent="0.25">
      <c r="A3" s="1" t="s">
        <v>1</v>
      </c>
      <c r="B3" s="1" t="s">
        <v>2</v>
      </c>
      <c r="C3" s="1" t="s">
        <v>97</v>
      </c>
      <c r="D3" s="14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105</v>
      </c>
    </row>
    <row r="4" spans="1:16" x14ac:dyDescent="0.25">
      <c r="A4" s="4">
        <v>1</v>
      </c>
      <c r="B4" s="4" t="s">
        <v>13</v>
      </c>
      <c r="C4" s="4">
        <v>247</v>
      </c>
      <c r="D4" s="76">
        <v>2027.24</v>
      </c>
      <c r="E4" s="4">
        <v>346.5</v>
      </c>
      <c r="F4" s="4">
        <v>332.5</v>
      </c>
      <c r="G4" s="4">
        <v>96</v>
      </c>
      <c r="H4" s="4">
        <v>14</v>
      </c>
      <c r="I4" s="4">
        <v>4</v>
      </c>
      <c r="J4" s="4">
        <v>39.44</v>
      </c>
      <c r="K4" s="4">
        <v>2</v>
      </c>
    </row>
    <row r="5" spans="1:16" x14ac:dyDescent="0.25">
      <c r="A5" s="4">
        <v>2</v>
      </c>
      <c r="B5" s="4" t="s">
        <v>14</v>
      </c>
      <c r="C5" s="4">
        <v>113</v>
      </c>
      <c r="D5" s="76">
        <v>336.01</v>
      </c>
      <c r="E5" s="4">
        <v>0</v>
      </c>
      <c r="F5" s="4">
        <v>0</v>
      </c>
      <c r="G5" s="4"/>
      <c r="H5" s="4">
        <v>0</v>
      </c>
      <c r="I5" s="4"/>
      <c r="J5" s="4">
        <v>0.5</v>
      </c>
      <c r="K5" s="4">
        <v>0</v>
      </c>
    </row>
    <row r="6" spans="1:16" x14ac:dyDescent="0.25">
      <c r="A6" s="4">
        <v>3</v>
      </c>
      <c r="B6" s="4" t="s">
        <v>15</v>
      </c>
      <c r="C6" s="4">
        <v>317</v>
      </c>
      <c r="D6" s="76">
        <v>802.48</v>
      </c>
      <c r="E6" s="4">
        <v>0</v>
      </c>
      <c r="F6" s="4">
        <v>0</v>
      </c>
      <c r="G6" s="4"/>
      <c r="H6" s="4">
        <v>0</v>
      </c>
      <c r="I6" s="4"/>
      <c r="J6" s="4">
        <v>0</v>
      </c>
      <c r="K6" s="4">
        <v>0</v>
      </c>
      <c r="P6" t="s">
        <v>403</v>
      </c>
    </row>
    <row r="7" spans="1:16" x14ac:dyDescent="0.25">
      <c r="A7" s="4">
        <v>4</v>
      </c>
      <c r="B7" s="4" t="s">
        <v>16</v>
      </c>
      <c r="C7" s="4">
        <v>766</v>
      </c>
      <c r="D7" s="76">
        <v>3341.1</v>
      </c>
      <c r="E7" s="4">
        <v>26</v>
      </c>
      <c r="F7" s="4">
        <v>20</v>
      </c>
      <c r="G7" s="4">
        <v>77</v>
      </c>
      <c r="H7" s="4">
        <v>6</v>
      </c>
      <c r="I7" s="4">
        <v>23</v>
      </c>
      <c r="J7" s="4">
        <v>1520.86</v>
      </c>
      <c r="K7" s="4">
        <v>46</v>
      </c>
    </row>
    <row r="8" spans="1:16" x14ac:dyDescent="0.25">
      <c r="A8" s="4">
        <v>5</v>
      </c>
      <c r="B8" s="4" t="s">
        <v>17</v>
      </c>
      <c r="C8" s="4">
        <v>50</v>
      </c>
      <c r="D8" s="76">
        <v>82.83</v>
      </c>
      <c r="E8" s="4">
        <v>0</v>
      </c>
      <c r="F8" s="4">
        <v>0</v>
      </c>
      <c r="G8" s="4"/>
      <c r="H8" s="4">
        <v>0</v>
      </c>
      <c r="I8" s="4"/>
      <c r="J8" s="4">
        <v>0</v>
      </c>
      <c r="K8" s="4">
        <v>0</v>
      </c>
    </row>
    <row r="9" spans="1:16" x14ac:dyDescent="0.25">
      <c r="A9" s="4">
        <v>6</v>
      </c>
      <c r="B9" s="4" t="s">
        <v>18</v>
      </c>
      <c r="C9" s="4">
        <v>1621</v>
      </c>
      <c r="D9" s="76">
        <v>4844.8</v>
      </c>
      <c r="E9" s="4">
        <v>240</v>
      </c>
      <c r="F9" s="4">
        <v>40</v>
      </c>
      <c r="G9" s="4">
        <v>17</v>
      </c>
      <c r="H9" s="4">
        <v>200</v>
      </c>
      <c r="I9" s="4">
        <v>83</v>
      </c>
      <c r="J9" s="4">
        <v>200</v>
      </c>
      <c r="K9" s="4">
        <v>4</v>
      </c>
      <c r="M9" t="s">
        <v>848</v>
      </c>
    </row>
    <row r="10" spans="1:16" x14ac:dyDescent="0.25">
      <c r="A10" s="4">
        <v>7</v>
      </c>
      <c r="B10" s="4" t="s">
        <v>19</v>
      </c>
      <c r="C10" s="4">
        <v>426</v>
      </c>
      <c r="D10" s="76">
        <v>765.91</v>
      </c>
      <c r="E10" s="4">
        <v>113.72</v>
      </c>
      <c r="F10" s="4">
        <v>20</v>
      </c>
      <c r="G10" s="4">
        <v>18</v>
      </c>
      <c r="H10" s="4">
        <v>93.72</v>
      </c>
      <c r="I10" s="4">
        <v>82</v>
      </c>
      <c r="J10" s="4">
        <v>113.72</v>
      </c>
      <c r="K10" s="4">
        <v>15</v>
      </c>
    </row>
    <row r="11" spans="1:16" x14ac:dyDescent="0.25">
      <c r="A11" s="4">
        <v>8</v>
      </c>
      <c r="B11" s="4" t="s">
        <v>20</v>
      </c>
      <c r="C11" s="4">
        <v>17</v>
      </c>
      <c r="D11" s="76">
        <v>52.59</v>
      </c>
      <c r="E11" s="4">
        <v>0</v>
      </c>
      <c r="F11" s="4">
        <v>0</v>
      </c>
      <c r="G11" s="4"/>
      <c r="H11" s="4">
        <v>0</v>
      </c>
      <c r="I11" s="4"/>
      <c r="J11" s="4">
        <v>0</v>
      </c>
      <c r="K11" s="4">
        <v>0</v>
      </c>
    </row>
    <row r="12" spans="1:16" x14ac:dyDescent="0.25">
      <c r="A12" s="4">
        <v>9</v>
      </c>
      <c r="B12" s="4" t="s">
        <v>21</v>
      </c>
      <c r="C12" s="4">
        <v>168</v>
      </c>
      <c r="D12" s="76">
        <v>3340.07</v>
      </c>
      <c r="E12" s="4">
        <v>169.99</v>
      </c>
      <c r="F12" s="4">
        <v>4.91</v>
      </c>
      <c r="G12" s="4">
        <v>3</v>
      </c>
      <c r="H12" s="4">
        <v>165.08</v>
      </c>
      <c r="I12" s="4">
        <v>97</v>
      </c>
      <c r="J12" s="4">
        <v>169.99</v>
      </c>
      <c r="K12" s="4">
        <v>5</v>
      </c>
    </row>
    <row r="13" spans="1:16" x14ac:dyDescent="0.25">
      <c r="A13" s="4">
        <v>10</v>
      </c>
      <c r="B13" s="4" t="s">
        <v>22</v>
      </c>
      <c r="C13" s="4">
        <v>90</v>
      </c>
      <c r="D13" s="76">
        <v>290.12</v>
      </c>
      <c r="E13" s="4">
        <v>132</v>
      </c>
      <c r="F13" s="4">
        <v>66.5</v>
      </c>
      <c r="G13" s="4">
        <v>50</v>
      </c>
      <c r="H13" s="4">
        <v>65.5</v>
      </c>
      <c r="I13" s="4">
        <v>50</v>
      </c>
      <c r="J13" s="4">
        <v>0</v>
      </c>
      <c r="K13" s="4">
        <v>0</v>
      </c>
    </row>
    <row r="14" spans="1:16" x14ac:dyDescent="0.25">
      <c r="A14" s="4">
        <v>11</v>
      </c>
      <c r="B14" s="4" t="s">
        <v>23</v>
      </c>
      <c r="C14" s="4">
        <v>179</v>
      </c>
      <c r="D14" s="76">
        <v>988</v>
      </c>
      <c r="E14" s="4">
        <v>372</v>
      </c>
      <c r="F14" s="4">
        <v>226</v>
      </c>
      <c r="G14" s="4">
        <v>61</v>
      </c>
      <c r="H14" s="4">
        <v>146</v>
      </c>
      <c r="I14" s="4">
        <v>39</v>
      </c>
      <c r="J14" s="4">
        <v>339</v>
      </c>
      <c r="K14" s="4">
        <v>34</v>
      </c>
    </row>
    <row r="15" spans="1:16" x14ac:dyDescent="0.25">
      <c r="A15" s="4">
        <v>12</v>
      </c>
      <c r="B15" s="4" t="s">
        <v>24</v>
      </c>
      <c r="C15" s="4">
        <v>63</v>
      </c>
      <c r="D15" s="76">
        <v>242.68</v>
      </c>
      <c r="E15" s="4">
        <v>25.63</v>
      </c>
      <c r="F15" s="4">
        <v>0</v>
      </c>
      <c r="G15" s="4">
        <v>0</v>
      </c>
      <c r="H15" s="4">
        <v>25.63</v>
      </c>
      <c r="I15" s="4">
        <v>100</v>
      </c>
      <c r="J15" s="4">
        <v>25.63</v>
      </c>
      <c r="K15" s="4">
        <v>11</v>
      </c>
    </row>
    <row r="16" spans="1:16" x14ac:dyDescent="0.25">
      <c r="A16" s="4">
        <v>13</v>
      </c>
      <c r="B16" s="4" t="s">
        <v>25</v>
      </c>
      <c r="C16" s="4">
        <v>1278</v>
      </c>
      <c r="D16" s="76">
        <v>5443.03</v>
      </c>
      <c r="E16" s="4">
        <v>0</v>
      </c>
      <c r="F16" s="4">
        <v>0</v>
      </c>
      <c r="G16" s="4"/>
      <c r="H16" s="4">
        <v>0</v>
      </c>
      <c r="I16" s="4"/>
      <c r="J16" s="4">
        <v>0</v>
      </c>
      <c r="K16" s="4">
        <v>0</v>
      </c>
    </row>
    <row r="17" spans="1:11" x14ac:dyDescent="0.25">
      <c r="A17" s="4">
        <v>14</v>
      </c>
      <c r="B17" s="4" t="s">
        <v>26</v>
      </c>
      <c r="C17" s="4">
        <v>28</v>
      </c>
      <c r="D17" s="76">
        <v>44.34</v>
      </c>
      <c r="E17" s="4">
        <v>2.15</v>
      </c>
      <c r="F17" s="4">
        <v>2.15</v>
      </c>
      <c r="G17" s="4">
        <v>100</v>
      </c>
      <c r="H17" s="4">
        <v>0</v>
      </c>
      <c r="I17" s="4">
        <v>0</v>
      </c>
      <c r="J17" s="4">
        <v>8.34</v>
      </c>
      <c r="K17" s="4">
        <v>19</v>
      </c>
    </row>
    <row r="18" spans="1:11" x14ac:dyDescent="0.25">
      <c r="A18" s="4">
        <v>15</v>
      </c>
      <c r="B18" s="4" t="s">
        <v>27</v>
      </c>
      <c r="C18" s="4">
        <v>7568</v>
      </c>
      <c r="D18" s="76">
        <v>46255.3</v>
      </c>
      <c r="E18" s="4">
        <v>16989.57</v>
      </c>
      <c r="F18" s="4">
        <v>13251.86</v>
      </c>
      <c r="G18" s="4">
        <v>78</v>
      </c>
      <c r="H18" s="4">
        <v>3737.71</v>
      </c>
      <c r="I18" s="4">
        <v>22</v>
      </c>
      <c r="J18" s="4">
        <v>3344.25</v>
      </c>
      <c r="K18" s="4">
        <v>7</v>
      </c>
    </row>
    <row r="19" spans="1:11" x14ac:dyDescent="0.25">
      <c r="A19" s="4">
        <v>16</v>
      </c>
      <c r="B19" s="4" t="s">
        <v>28</v>
      </c>
      <c r="C19" s="4">
        <v>701</v>
      </c>
      <c r="D19" s="76">
        <v>2224.5100000000002</v>
      </c>
      <c r="E19" s="4">
        <v>81.25</v>
      </c>
      <c r="F19" s="4">
        <v>10.48</v>
      </c>
      <c r="G19" s="4">
        <v>13</v>
      </c>
      <c r="H19" s="4">
        <v>70.77</v>
      </c>
      <c r="I19" s="4">
        <v>87</v>
      </c>
      <c r="J19" s="4">
        <v>81.25</v>
      </c>
      <c r="K19" s="4">
        <v>4</v>
      </c>
    </row>
    <row r="20" spans="1:11" x14ac:dyDescent="0.25">
      <c r="A20" s="4">
        <v>17</v>
      </c>
      <c r="B20" s="4" t="s">
        <v>29</v>
      </c>
      <c r="C20" s="76">
        <v>1954</v>
      </c>
      <c r="D20" s="76">
        <v>6834.15</v>
      </c>
      <c r="E20" s="4">
        <v>308</v>
      </c>
      <c r="F20" s="4">
        <v>217</v>
      </c>
      <c r="G20" s="4">
        <v>70</v>
      </c>
      <c r="H20" s="4">
        <v>91</v>
      </c>
      <c r="I20" s="4">
        <v>30</v>
      </c>
      <c r="J20" s="4">
        <v>208</v>
      </c>
      <c r="K20" s="4">
        <v>8</v>
      </c>
    </row>
    <row r="21" spans="1:11" x14ac:dyDescent="0.25">
      <c r="A21" s="4">
        <v>18</v>
      </c>
      <c r="B21" s="4" t="s">
        <v>30</v>
      </c>
      <c r="C21" s="4">
        <v>450</v>
      </c>
      <c r="D21" s="76">
        <v>3028.13</v>
      </c>
      <c r="E21" s="4">
        <v>711.13</v>
      </c>
      <c r="F21" s="4">
        <v>245.82</v>
      </c>
      <c r="G21" s="4">
        <v>35</v>
      </c>
      <c r="H21" s="4">
        <v>465.31</v>
      </c>
      <c r="I21" s="4">
        <v>65</v>
      </c>
      <c r="J21" s="4">
        <v>505.77</v>
      </c>
      <c r="K21" s="4">
        <v>17</v>
      </c>
    </row>
    <row r="22" spans="1:11" x14ac:dyDescent="0.25">
      <c r="A22" s="4">
        <v>19</v>
      </c>
      <c r="B22" s="4" t="s">
        <v>31</v>
      </c>
      <c r="C22" s="4">
        <v>477</v>
      </c>
      <c r="D22" s="76">
        <v>3902.73</v>
      </c>
      <c r="E22" s="4">
        <v>123.86</v>
      </c>
      <c r="F22" s="4">
        <v>50</v>
      </c>
      <c r="G22" s="4">
        <v>40</v>
      </c>
      <c r="H22" s="4">
        <v>73.86</v>
      </c>
      <c r="I22" s="4">
        <v>60</v>
      </c>
      <c r="J22" s="4">
        <v>123.86</v>
      </c>
      <c r="K22" s="4">
        <v>3</v>
      </c>
    </row>
    <row r="23" spans="1:11" x14ac:dyDescent="0.25">
      <c r="A23" s="4">
        <v>20</v>
      </c>
      <c r="B23" s="4" t="s">
        <v>32</v>
      </c>
      <c r="C23" s="4">
        <v>568</v>
      </c>
      <c r="D23" s="76">
        <v>4761.99</v>
      </c>
      <c r="E23" s="4">
        <v>0</v>
      </c>
      <c r="F23" s="4">
        <v>0</v>
      </c>
      <c r="G23" s="4"/>
      <c r="H23" s="4">
        <v>0</v>
      </c>
      <c r="I23" s="4"/>
      <c r="J23" s="4">
        <v>0</v>
      </c>
      <c r="K23" s="4">
        <v>0</v>
      </c>
    </row>
    <row r="24" spans="1:11" x14ac:dyDescent="0.25">
      <c r="A24" s="4">
        <v>21</v>
      </c>
      <c r="B24" s="4" t="s">
        <v>33</v>
      </c>
      <c r="C24" s="4">
        <v>184</v>
      </c>
      <c r="D24" s="76">
        <v>569.6</v>
      </c>
      <c r="E24" s="4">
        <v>0</v>
      </c>
      <c r="F24" s="4">
        <v>0</v>
      </c>
      <c r="G24" s="4"/>
      <c r="H24" s="4">
        <v>0</v>
      </c>
      <c r="I24" s="4"/>
      <c r="J24" s="4">
        <v>0</v>
      </c>
      <c r="K24" s="4">
        <v>0</v>
      </c>
    </row>
    <row r="25" spans="1:11" x14ac:dyDescent="0.25">
      <c r="A25" s="9" t="s">
        <v>34</v>
      </c>
      <c r="B25" s="9" t="s">
        <v>35</v>
      </c>
      <c r="C25" s="9">
        <f>SUM(C4:C24)</f>
        <v>17265</v>
      </c>
      <c r="D25" s="79">
        <f>SUM(D4:D24)</f>
        <v>90177.61</v>
      </c>
      <c r="E25" s="9">
        <v>19641.8</v>
      </c>
      <c r="F25" s="9">
        <v>14487.22</v>
      </c>
      <c r="G25" s="9">
        <v>74</v>
      </c>
      <c r="H25" s="9">
        <v>5154.58</v>
      </c>
      <c r="I25" s="9">
        <v>26</v>
      </c>
      <c r="J25" s="9">
        <v>6680.61</v>
      </c>
      <c r="K25" s="9">
        <v>8</v>
      </c>
    </row>
    <row r="26" spans="1:11" x14ac:dyDescent="0.25">
      <c r="A26" s="2">
        <v>1</v>
      </c>
      <c r="B26" s="2" t="s">
        <v>36</v>
      </c>
      <c r="C26" s="2">
        <v>1344</v>
      </c>
      <c r="D26" s="15">
        <v>3954.14</v>
      </c>
      <c r="E26" s="2">
        <v>329.21</v>
      </c>
      <c r="F26" s="2">
        <v>319.45</v>
      </c>
      <c r="G26" s="2">
        <v>97</v>
      </c>
      <c r="H26" s="2">
        <v>9.76</v>
      </c>
      <c r="I26" s="2">
        <v>3</v>
      </c>
      <c r="J26" s="2">
        <v>547.13</v>
      </c>
      <c r="K26" s="2">
        <v>14</v>
      </c>
    </row>
    <row r="27" spans="1:11" x14ac:dyDescent="0.25">
      <c r="A27" s="2">
        <v>2</v>
      </c>
      <c r="B27" s="2" t="s">
        <v>37</v>
      </c>
      <c r="C27" s="2">
        <v>37</v>
      </c>
      <c r="D27" s="15">
        <v>450.71</v>
      </c>
      <c r="E27" s="2">
        <v>0</v>
      </c>
      <c r="F27" s="2">
        <v>0</v>
      </c>
      <c r="G27" s="2"/>
      <c r="H27" s="2">
        <v>0</v>
      </c>
      <c r="I27" s="2"/>
      <c r="J27" s="2">
        <v>0</v>
      </c>
      <c r="K27" s="2">
        <v>0</v>
      </c>
    </row>
    <row r="28" spans="1:11" x14ac:dyDescent="0.25">
      <c r="A28" s="2">
        <v>3</v>
      </c>
      <c r="B28" s="2" t="s">
        <v>38</v>
      </c>
      <c r="C28" s="2">
        <v>21</v>
      </c>
      <c r="D28" s="15">
        <v>136.12</v>
      </c>
      <c r="E28" s="2">
        <v>0</v>
      </c>
      <c r="F28" s="2">
        <v>0</v>
      </c>
      <c r="G28" s="2"/>
      <c r="H28" s="2">
        <v>0</v>
      </c>
      <c r="I28" s="2"/>
      <c r="J28" s="2">
        <v>100</v>
      </c>
      <c r="K28" s="2">
        <v>73</v>
      </c>
    </row>
    <row r="29" spans="1:11" x14ac:dyDescent="0.25">
      <c r="A29" s="2">
        <v>4</v>
      </c>
      <c r="B29" s="2" t="s">
        <v>39</v>
      </c>
      <c r="C29" s="2">
        <v>311</v>
      </c>
      <c r="D29" s="15">
        <v>1912</v>
      </c>
      <c r="E29" s="2">
        <v>0</v>
      </c>
      <c r="F29" s="2">
        <v>0</v>
      </c>
      <c r="G29" s="2"/>
      <c r="H29" s="2">
        <v>0</v>
      </c>
      <c r="I29" s="2"/>
      <c r="J29" s="2">
        <v>0</v>
      </c>
      <c r="K29" s="2">
        <v>0</v>
      </c>
    </row>
    <row r="30" spans="1:11" x14ac:dyDescent="0.25">
      <c r="A30" s="2">
        <v>5</v>
      </c>
      <c r="B30" s="2" t="s">
        <v>40</v>
      </c>
      <c r="C30" s="2">
        <v>62</v>
      </c>
      <c r="D30" s="15">
        <v>3485.84</v>
      </c>
      <c r="E30" s="2">
        <v>981.83</v>
      </c>
      <c r="F30" s="2">
        <v>971.81</v>
      </c>
      <c r="G30" s="2">
        <v>99</v>
      </c>
      <c r="H30" s="2">
        <v>10.02</v>
      </c>
      <c r="I30" s="2">
        <v>1</v>
      </c>
      <c r="J30" s="2">
        <v>0</v>
      </c>
      <c r="K30" s="2">
        <v>0</v>
      </c>
    </row>
    <row r="31" spans="1:11" x14ac:dyDescent="0.25">
      <c r="A31" s="2">
        <v>6</v>
      </c>
      <c r="B31" s="2" t="s">
        <v>41</v>
      </c>
      <c r="C31" s="2">
        <v>0</v>
      </c>
      <c r="D31" s="15">
        <v>0</v>
      </c>
      <c r="E31" s="2">
        <v>0</v>
      </c>
      <c r="F31" s="2">
        <v>0</v>
      </c>
      <c r="G31" s="2"/>
      <c r="H31" s="2">
        <v>0</v>
      </c>
      <c r="I31" s="2"/>
      <c r="J31" s="2">
        <v>0</v>
      </c>
      <c r="K31" s="2"/>
    </row>
    <row r="32" spans="1:11" x14ac:dyDescent="0.25">
      <c r="A32" s="2">
        <v>7</v>
      </c>
      <c r="B32" s="2" t="s">
        <v>42</v>
      </c>
      <c r="C32" s="2">
        <v>0</v>
      </c>
      <c r="D32" s="15">
        <v>0</v>
      </c>
      <c r="E32" s="2">
        <v>0</v>
      </c>
      <c r="F32" s="2">
        <v>0</v>
      </c>
      <c r="G32" s="2"/>
      <c r="H32" s="2">
        <v>0</v>
      </c>
      <c r="I32" s="2"/>
      <c r="J32" s="2">
        <v>0</v>
      </c>
      <c r="K32" s="2"/>
    </row>
    <row r="33" spans="1:11" x14ac:dyDescent="0.25">
      <c r="A33" s="2">
        <v>8</v>
      </c>
      <c r="B33" s="2" t="s">
        <v>43</v>
      </c>
      <c r="C33" s="2">
        <v>3</v>
      </c>
      <c r="D33" s="15">
        <v>32</v>
      </c>
      <c r="E33" s="2">
        <v>0</v>
      </c>
      <c r="F33" s="2">
        <v>0</v>
      </c>
      <c r="G33" s="2"/>
      <c r="H33" s="2">
        <v>0</v>
      </c>
      <c r="I33" s="2"/>
      <c r="J33" s="2">
        <v>0</v>
      </c>
      <c r="K33" s="2">
        <v>0</v>
      </c>
    </row>
    <row r="34" spans="1:11" ht="15.75" customHeight="1" x14ac:dyDescent="0.25">
      <c r="A34" s="2">
        <v>9</v>
      </c>
      <c r="B34" s="2" t="s">
        <v>44</v>
      </c>
      <c r="C34" s="2">
        <v>12997</v>
      </c>
      <c r="D34" s="15">
        <v>5596.56</v>
      </c>
      <c r="E34" s="2">
        <v>0</v>
      </c>
      <c r="F34" s="2">
        <v>0</v>
      </c>
      <c r="G34" s="2"/>
      <c r="H34" s="2">
        <v>0</v>
      </c>
      <c r="I34" s="2"/>
      <c r="J34" s="2">
        <v>0</v>
      </c>
      <c r="K34" s="2">
        <v>0</v>
      </c>
    </row>
    <row r="35" spans="1:11" x14ac:dyDescent="0.25">
      <c r="A35" s="2">
        <v>10</v>
      </c>
      <c r="B35" s="2" t="s">
        <v>45</v>
      </c>
      <c r="C35" s="2">
        <v>1</v>
      </c>
      <c r="D35" s="15">
        <v>348.6</v>
      </c>
      <c r="E35" s="2">
        <v>0</v>
      </c>
      <c r="F35" s="2">
        <v>0</v>
      </c>
      <c r="G35" s="2"/>
      <c r="H35" s="2">
        <v>0</v>
      </c>
      <c r="I35" s="2"/>
      <c r="J35" s="2">
        <v>0</v>
      </c>
      <c r="K35" s="2">
        <v>0</v>
      </c>
    </row>
    <row r="36" spans="1:11" x14ac:dyDescent="0.25">
      <c r="A36" s="3" t="s">
        <v>46</v>
      </c>
      <c r="B36" s="3" t="s">
        <v>35</v>
      </c>
      <c r="C36" s="3">
        <v>14776</v>
      </c>
      <c r="D36" s="16">
        <v>15915.97</v>
      </c>
      <c r="E36" s="3">
        <v>1311.04</v>
      </c>
      <c r="F36" s="3">
        <v>1291.26</v>
      </c>
      <c r="G36" s="3">
        <v>98</v>
      </c>
      <c r="H36" s="3">
        <v>19.78</v>
      </c>
      <c r="I36" s="3">
        <v>2</v>
      </c>
      <c r="J36" s="3">
        <v>647.13</v>
      </c>
      <c r="K36" s="3">
        <v>4</v>
      </c>
    </row>
    <row r="37" spans="1:11" x14ac:dyDescent="0.25">
      <c r="A37" s="4">
        <v>1</v>
      </c>
      <c r="B37" s="4" t="s">
        <v>47</v>
      </c>
      <c r="C37" s="4">
        <v>8551</v>
      </c>
      <c r="D37" s="76">
        <v>21741.49</v>
      </c>
      <c r="E37" s="4">
        <v>15958.8</v>
      </c>
      <c r="F37" s="4">
        <v>11647.86</v>
      </c>
      <c r="G37" s="4">
        <v>73</v>
      </c>
      <c r="H37" s="4">
        <v>4310.9399999999996</v>
      </c>
      <c r="I37" s="4">
        <v>27</v>
      </c>
      <c r="J37" s="4">
        <v>3898.29</v>
      </c>
      <c r="K37" s="4">
        <v>18</v>
      </c>
    </row>
    <row r="38" spans="1:11" x14ac:dyDescent="0.25">
      <c r="A38" s="9" t="s">
        <v>48</v>
      </c>
      <c r="B38" s="9" t="s">
        <v>35</v>
      </c>
      <c r="C38" s="9">
        <v>8551</v>
      </c>
      <c r="D38" s="79">
        <v>21741.49</v>
      </c>
      <c r="E38" s="9">
        <v>15958.8</v>
      </c>
      <c r="F38" s="9">
        <v>11647.86</v>
      </c>
      <c r="G38" s="9">
        <v>73</v>
      </c>
      <c r="H38" s="9">
        <v>4310.9399999999996</v>
      </c>
      <c r="I38" s="9">
        <v>27</v>
      </c>
      <c r="J38" s="9">
        <v>3898.29</v>
      </c>
      <c r="K38" s="9">
        <v>18</v>
      </c>
    </row>
    <row r="39" spans="1:11" x14ac:dyDescent="0.25">
      <c r="A39" s="4">
        <v>1</v>
      </c>
      <c r="B39" s="4" t="s">
        <v>49</v>
      </c>
      <c r="C39" s="4">
        <v>4278</v>
      </c>
      <c r="D39" s="76">
        <v>4306.49</v>
      </c>
      <c r="E39" s="4">
        <v>2725.04</v>
      </c>
      <c r="F39" s="4">
        <v>579.66999999999996</v>
      </c>
      <c r="G39" s="4">
        <v>21</v>
      </c>
      <c r="H39" s="4">
        <v>2145.37</v>
      </c>
      <c r="I39" s="4">
        <v>79</v>
      </c>
      <c r="J39" s="4">
        <v>2145.37</v>
      </c>
      <c r="K39" s="4">
        <v>50</v>
      </c>
    </row>
    <row r="40" spans="1:11" x14ac:dyDescent="0.25">
      <c r="A40" s="4">
        <v>2</v>
      </c>
      <c r="B40" s="4" t="s">
        <v>50</v>
      </c>
      <c r="C40" s="4">
        <v>1293</v>
      </c>
      <c r="D40" s="76">
        <v>3791.82</v>
      </c>
      <c r="E40" s="4">
        <v>220.26</v>
      </c>
      <c r="F40" s="4">
        <v>208.54</v>
      </c>
      <c r="G40" s="4">
        <v>95</v>
      </c>
      <c r="H40" s="4">
        <v>11.72</v>
      </c>
      <c r="I40" s="4">
        <v>5</v>
      </c>
      <c r="J40" s="4">
        <v>353.64</v>
      </c>
      <c r="K40" s="4">
        <v>9</v>
      </c>
    </row>
    <row r="41" spans="1:11" ht="30" x14ac:dyDescent="0.25">
      <c r="A41" s="9" t="s">
        <v>85</v>
      </c>
      <c r="B41" s="9" t="s">
        <v>35</v>
      </c>
      <c r="C41" s="9">
        <f>C25+C36+C38+C39+C40</f>
        <v>46163</v>
      </c>
      <c r="D41" s="79">
        <f>D25+D36+D38+D39+D40</f>
        <v>135933.38</v>
      </c>
      <c r="E41" s="9">
        <v>39856.94</v>
      </c>
      <c r="F41" s="9">
        <v>28214.55</v>
      </c>
      <c r="G41" s="9">
        <v>71</v>
      </c>
      <c r="H41" s="9">
        <v>11642.39</v>
      </c>
      <c r="I41" s="9">
        <v>29</v>
      </c>
      <c r="J41" s="9">
        <v>13725.04</v>
      </c>
      <c r="K41" s="9">
        <v>10</v>
      </c>
    </row>
    <row r="42" spans="1:11" x14ac:dyDescent="0.25">
      <c r="A42" s="4">
        <v>1</v>
      </c>
      <c r="B42" s="4" t="s">
        <v>86</v>
      </c>
      <c r="C42" s="4">
        <v>0</v>
      </c>
      <c r="D42" s="76">
        <v>18605.39</v>
      </c>
      <c r="E42" s="4">
        <v>0</v>
      </c>
      <c r="F42" s="4">
        <v>0</v>
      </c>
      <c r="G42" s="4"/>
      <c r="H42" s="4">
        <v>0</v>
      </c>
      <c r="I42" s="4"/>
      <c r="J42" s="4">
        <v>0</v>
      </c>
      <c r="K42" s="4">
        <v>0</v>
      </c>
    </row>
    <row r="43" spans="1:11" x14ac:dyDescent="0.25">
      <c r="A43" s="9" t="s">
        <v>53</v>
      </c>
      <c r="B43" s="9" t="s">
        <v>35</v>
      </c>
      <c r="C43" s="9">
        <f>SUM(C41:C42)</f>
        <v>46163</v>
      </c>
      <c r="D43" s="79">
        <f>SUM(D41:D42)</f>
        <v>154538.77000000002</v>
      </c>
      <c r="E43" s="9">
        <v>39856.94</v>
      </c>
      <c r="F43" s="9">
        <v>28214.55</v>
      </c>
      <c r="G43" s="9">
        <v>71</v>
      </c>
      <c r="H43" s="9">
        <v>11642.39</v>
      </c>
      <c r="I43" s="9">
        <v>29</v>
      </c>
      <c r="J43" s="9">
        <v>13725.04</v>
      </c>
      <c r="K43" s="9">
        <v>9</v>
      </c>
    </row>
  </sheetData>
  <mergeCells count="2">
    <mergeCell ref="A1:K1"/>
    <mergeCell ref="A2:K2"/>
  </mergeCells>
  <pageMargins left="0.7" right="0.7" top="0.75" bottom="0.75" header="0.3" footer="0.3"/>
  <pageSetup scale="8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34" workbookViewId="0">
      <selection activeCell="L73" sqref="L73"/>
    </sheetView>
  </sheetViews>
  <sheetFormatPr defaultRowHeight="15" x14ac:dyDescent="0.25"/>
  <cols>
    <col min="1" max="1" width="8" customWidth="1"/>
    <col min="2" max="2" width="9.42578125" customWidth="1"/>
  </cols>
  <sheetData>
    <row r="1" spans="1:16" x14ac:dyDescent="0.25">
      <c r="A1" s="243" t="s">
        <v>108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6" x14ac:dyDescent="0.25">
      <c r="A2" s="248" t="s">
        <v>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6" ht="45" x14ac:dyDescent="0.25">
      <c r="A3" s="1" t="s">
        <v>1</v>
      </c>
      <c r="B3" s="1" t="s">
        <v>2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822</v>
      </c>
      <c r="K3" s="1" t="s">
        <v>823</v>
      </c>
    </row>
    <row r="4" spans="1:16" x14ac:dyDescent="0.25">
      <c r="A4" s="4">
        <v>1</v>
      </c>
      <c r="B4" s="4" t="s">
        <v>13</v>
      </c>
      <c r="C4" s="4">
        <v>59</v>
      </c>
      <c r="D4" s="4">
        <v>315.95</v>
      </c>
      <c r="E4" s="4">
        <v>0</v>
      </c>
      <c r="F4" s="4">
        <v>0</v>
      </c>
      <c r="G4" s="4">
        <v>0</v>
      </c>
      <c r="H4" s="4">
        <v>0</v>
      </c>
      <c r="I4" s="4"/>
      <c r="J4" s="4">
        <v>0</v>
      </c>
      <c r="K4" s="4">
        <v>0</v>
      </c>
    </row>
    <row r="5" spans="1:16" x14ac:dyDescent="0.25">
      <c r="A5" s="4">
        <v>2</v>
      </c>
      <c r="B5" s="4" t="s">
        <v>14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/>
      <c r="J5" s="4">
        <v>0</v>
      </c>
      <c r="K5" s="4">
        <v>0</v>
      </c>
    </row>
    <row r="6" spans="1:16" x14ac:dyDescent="0.25">
      <c r="A6" s="4">
        <v>3</v>
      </c>
      <c r="B6" s="4" t="s">
        <v>15</v>
      </c>
      <c r="C6" s="4">
        <v>162</v>
      </c>
      <c r="D6" s="4">
        <v>979.73</v>
      </c>
      <c r="E6" s="4">
        <v>0</v>
      </c>
      <c r="F6" s="4">
        <v>0</v>
      </c>
      <c r="G6" s="4">
        <v>0</v>
      </c>
      <c r="H6" s="4">
        <v>0</v>
      </c>
      <c r="I6" s="4"/>
      <c r="J6" s="4">
        <v>0</v>
      </c>
      <c r="K6" s="4">
        <v>0</v>
      </c>
      <c r="P6" t="s">
        <v>403</v>
      </c>
    </row>
    <row r="7" spans="1:16" x14ac:dyDescent="0.25">
      <c r="A7" s="4">
        <v>4</v>
      </c>
      <c r="B7" s="4" t="s">
        <v>16</v>
      </c>
      <c r="C7" s="4">
        <v>25</v>
      </c>
      <c r="D7" s="4">
        <v>236.4</v>
      </c>
      <c r="E7" s="4">
        <v>5</v>
      </c>
      <c r="F7" s="4">
        <v>4</v>
      </c>
      <c r="G7" s="4">
        <v>80</v>
      </c>
      <c r="H7" s="4">
        <v>1</v>
      </c>
      <c r="I7" s="4">
        <v>20</v>
      </c>
      <c r="J7" s="4">
        <v>207.6</v>
      </c>
      <c r="K7" s="4">
        <v>88</v>
      </c>
    </row>
    <row r="8" spans="1:16" x14ac:dyDescent="0.25">
      <c r="A8" s="4">
        <v>5</v>
      </c>
      <c r="B8" s="4" t="s">
        <v>17</v>
      </c>
      <c r="C8" s="4">
        <v>25</v>
      </c>
      <c r="D8" s="4">
        <v>66.22</v>
      </c>
      <c r="E8" s="4">
        <v>0</v>
      </c>
      <c r="F8" s="4">
        <v>0</v>
      </c>
      <c r="G8" s="4">
        <v>0</v>
      </c>
      <c r="H8" s="4">
        <v>0</v>
      </c>
      <c r="I8" s="4"/>
      <c r="J8" s="4">
        <v>0</v>
      </c>
      <c r="K8" s="4">
        <v>0</v>
      </c>
    </row>
    <row r="9" spans="1:16" x14ac:dyDescent="0.25">
      <c r="A9" s="4">
        <v>6</v>
      </c>
      <c r="B9" s="4" t="s">
        <v>18</v>
      </c>
      <c r="C9" s="4">
        <v>193</v>
      </c>
      <c r="D9" s="4">
        <v>816.01</v>
      </c>
      <c r="E9" s="4">
        <v>455</v>
      </c>
      <c r="F9" s="4">
        <v>200</v>
      </c>
      <c r="G9" s="4">
        <v>44</v>
      </c>
      <c r="H9" s="4">
        <v>255</v>
      </c>
      <c r="I9" s="4">
        <v>56</v>
      </c>
      <c r="J9" s="4">
        <v>655</v>
      </c>
      <c r="K9" s="4">
        <v>80</v>
      </c>
    </row>
    <row r="10" spans="1:16" x14ac:dyDescent="0.25">
      <c r="A10" s="4">
        <v>7</v>
      </c>
      <c r="B10" s="4" t="s">
        <v>19</v>
      </c>
      <c r="C10" s="4">
        <v>96</v>
      </c>
      <c r="D10" s="4">
        <v>578.75</v>
      </c>
      <c r="E10" s="4">
        <v>4.22</v>
      </c>
      <c r="F10" s="4">
        <v>2</v>
      </c>
      <c r="G10" s="4">
        <v>47</v>
      </c>
      <c r="H10" s="4">
        <v>2.2200000000000002</v>
      </c>
      <c r="I10" s="4">
        <v>53</v>
      </c>
      <c r="J10" s="4">
        <v>4.22</v>
      </c>
      <c r="K10" s="4">
        <v>1</v>
      </c>
    </row>
    <row r="11" spans="1:16" x14ac:dyDescent="0.25">
      <c r="A11" s="4">
        <v>8</v>
      </c>
      <c r="B11" s="4" t="s">
        <v>20</v>
      </c>
      <c r="C11" s="4">
        <v>5</v>
      </c>
      <c r="D11" s="4">
        <v>19.39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0.36</v>
      </c>
      <c r="K11" s="4">
        <v>2</v>
      </c>
    </row>
    <row r="12" spans="1:16" x14ac:dyDescent="0.25">
      <c r="A12" s="4">
        <v>9</v>
      </c>
      <c r="B12" s="4" t="s">
        <v>21</v>
      </c>
      <c r="C12" s="4">
        <v>56</v>
      </c>
      <c r="D12" s="4">
        <v>250.25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</row>
    <row r="13" spans="1:16" x14ac:dyDescent="0.25">
      <c r="A13" s="4">
        <v>10</v>
      </c>
      <c r="B13" s="4" t="s">
        <v>22</v>
      </c>
      <c r="C13" s="4">
        <v>189</v>
      </c>
      <c r="D13" s="4">
        <v>1914.22</v>
      </c>
      <c r="E13" s="4">
        <v>110</v>
      </c>
      <c r="F13" s="4">
        <v>85.15</v>
      </c>
      <c r="G13" s="4">
        <v>77</v>
      </c>
      <c r="H13" s="4">
        <v>24.85</v>
      </c>
      <c r="I13" s="4">
        <v>23</v>
      </c>
      <c r="J13" s="4">
        <v>0</v>
      </c>
      <c r="K13" s="4">
        <v>0</v>
      </c>
    </row>
    <row r="14" spans="1:16" x14ac:dyDescent="0.25">
      <c r="A14" s="4">
        <v>11</v>
      </c>
      <c r="B14" s="4" t="s">
        <v>23</v>
      </c>
      <c r="C14" s="4">
        <v>74</v>
      </c>
      <c r="D14" s="4">
        <v>658</v>
      </c>
      <c r="E14" s="4">
        <v>200</v>
      </c>
      <c r="F14" s="4">
        <v>3</v>
      </c>
      <c r="G14" s="4">
        <v>2</v>
      </c>
      <c r="H14" s="4">
        <v>197</v>
      </c>
      <c r="I14" s="4">
        <v>98</v>
      </c>
      <c r="J14" s="4">
        <v>203</v>
      </c>
      <c r="K14" s="4">
        <v>31</v>
      </c>
    </row>
    <row r="15" spans="1:16" x14ac:dyDescent="0.25">
      <c r="A15" s="4">
        <v>12</v>
      </c>
      <c r="B15" s="4" t="s">
        <v>24</v>
      </c>
      <c r="C15" s="4">
        <v>79</v>
      </c>
      <c r="D15" s="4">
        <v>96.36</v>
      </c>
      <c r="E15" s="4">
        <v>85.28</v>
      </c>
      <c r="F15" s="4">
        <v>2.56</v>
      </c>
      <c r="G15" s="4">
        <v>3</v>
      </c>
      <c r="H15" s="4">
        <v>82.72</v>
      </c>
      <c r="I15" s="4">
        <v>97</v>
      </c>
      <c r="J15" s="4">
        <v>85.28</v>
      </c>
      <c r="K15" s="4">
        <v>25</v>
      </c>
    </row>
    <row r="16" spans="1:16" x14ac:dyDescent="0.25">
      <c r="A16" s="4">
        <v>13</v>
      </c>
      <c r="B16" s="4" t="s">
        <v>25</v>
      </c>
      <c r="C16" s="4">
        <v>924</v>
      </c>
      <c r="D16" s="4">
        <v>5078.87</v>
      </c>
      <c r="E16" s="4">
        <v>0</v>
      </c>
      <c r="F16" s="4">
        <v>0</v>
      </c>
      <c r="G16" s="4"/>
      <c r="H16" s="4">
        <v>0</v>
      </c>
      <c r="I16" s="4">
        <v>0</v>
      </c>
      <c r="J16" s="4">
        <v>0</v>
      </c>
      <c r="K16" s="4">
        <v>0</v>
      </c>
    </row>
    <row r="17" spans="1:11" x14ac:dyDescent="0.25">
      <c r="A17" s="76">
        <v>14</v>
      </c>
      <c r="B17" s="76" t="s">
        <v>26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</row>
    <row r="18" spans="1:11" x14ac:dyDescent="0.25">
      <c r="A18" s="4">
        <v>15</v>
      </c>
      <c r="B18" s="4" t="s">
        <v>27</v>
      </c>
      <c r="C18" s="4">
        <v>7500</v>
      </c>
      <c r="D18" s="4">
        <v>49657.29</v>
      </c>
      <c r="E18" s="4">
        <v>16516.14</v>
      </c>
      <c r="F18" s="4">
        <v>15029.57</v>
      </c>
      <c r="G18" s="4">
        <v>91</v>
      </c>
      <c r="H18" s="4">
        <v>1486.57</v>
      </c>
      <c r="I18" s="4">
        <v>9</v>
      </c>
      <c r="J18" s="4">
        <v>700.16</v>
      </c>
      <c r="K18" s="4">
        <v>1</v>
      </c>
    </row>
    <row r="19" spans="1:11" x14ac:dyDescent="0.25">
      <c r="A19" s="4">
        <v>16</v>
      </c>
      <c r="B19" s="4" t="s">
        <v>28</v>
      </c>
      <c r="C19" s="4">
        <v>74</v>
      </c>
      <c r="D19" s="4">
        <v>214.54</v>
      </c>
      <c r="E19" s="4">
        <v>1.25</v>
      </c>
      <c r="F19" s="4">
        <v>0.1</v>
      </c>
      <c r="G19" s="4">
        <v>8</v>
      </c>
      <c r="H19" s="4">
        <v>1.1499999999999999</v>
      </c>
      <c r="I19" s="4">
        <v>92</v>
      </c>
      <c r="J19" s="4">
        <v>1.25</v>
      </c>
      <c r="K19" s="4">
        <v>1</v>
      </c>
    </row>
    <row r="20" spans="1:11" x14ac:dyDescent="0.25">
      <c r="A20" s="4">
        <v>17</v>
      </c>
      <c r="B20" s="4" t="s">
        <v>29</v>
      </c>
      <c r="C20" s="76">
        <v>458</v>
      </c>
      <c r="D20" s="76">
        <v>6044.26</v>
      </c>
      <c r="E20" s="4">
        <v>1182</v>
      </c>
      <c r="F20" s="4">
        <v>408</v>
      </c>
      <c r="G20" s="4">
        <v>35</v>
      </c>
      <c r="H20" s="4">
        <v>774</v>
      </c>
      <c r="I20" s="4">
        <v>65</v>
      </c>
      <c r="J20" s="4">
        <v>993</v>
      </c>
      <c r="K20" s="4">
        <v>10</v>
      </c>
    </row>
    <row r="21" spans="1:11" x14ac:dyDescent="0.25">
      <c r="A21" s="4">
        <v>18</v>
      </c>
      <c r="B21" s="4" t="s">
        <v>30</v>
      </c>
      <c r="C21" s="4">
        <v>73</v>
      </c>
      <c r="D21" s="4">
        <v>23.98</v>
      </c>
      <c r="E21" s="4">
        <v>31.13</v>
      </c>
      <c r="F21" s="4">
        <v>30.82</v>
      </c>
      <c r="G21" s="4">
        <v>99</v>
      </c>
      <c r="H21" s="4">
        <v>0.31</v>
      </c>
      <c r="I21" s="4">
        <v>1</v>
      </c>
      <c r="J21" s="4">
        <v>97.95</v>
      </c>
      <c r="K21" s="4">
        <v>41</v>
      </c>
    </row>
    <row r="22" spans="1:11" x14ac:dyDescent="0.25">
      <c r="A22" s="4">
        <v>19</v>
      </c>
      <c r="B22" s="4" t="s">
        <v>31</v>
      </c>
      <c r="C22" s="4">
        <v>346</v>
      </c>
      <c r="D22" s="4">
        <v>951.96</v>
      </c>
      <c r="E22" s="4">
        <v>596.1</v>
      </c>
      <c r="F22" s="4">
        <v>4</v>
      </c>
      <c r="G22" s="4">
        <v>1</v>
      </c>
      <c r="H22" s="4">
        <v>592.1</v>
      </c>
      <c r="I22" s="4">
        <v>99</v>
      </c>
      <c r="J22" s="4">
        <v>596.1</v>
      </c>
      <c r="K22" s="4">
        <v>63</v>
      </c>
    </row>
    <row r="23" spans="1:11" x14ac:dyDescent="0.25">
      <c r="A23" s="4">
        <v>20</v>
      </c>
      <c r="B23" s="4" t="s">
        <v>32</v>
      </c>
      <c r="C23" s="4">
        <v>168</v>
      </c>
      <c r="D23" s="4">
        <v>1068.1400000000001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</row>
    <row r="24" spans="1:11" x14ac:dyDescent="0.25">
      <c r="A24" s="4">
        <v>21</v>
      </c>
      <c r="B24" s="4" t="s">
        <v>33</v>
      </c>
      <c r="C24" s="4">
        <v>29</v>
      </c>
      <c r="D24" s="4">
        <v>266.89999999999998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</row>
    <row r="25" spans="1:11" x14ac:dyDescent="0.25">
      <c r="A25" s="9" t="s">
        <v>34</v>
      </c>
      <c r="B25" s="9" t="s">
        <v>35</v>
      </c>
      <c r="C25" s="9">
        <f>SUM(C4:C24)</f>
        <v>10535</v>
      </c>
      <c r="D25" s="9">
        <f>SUM(D4:D24)</f>
        <v>69237.22</v>
      </c>
      <c r="E25" s="9">
        <v>19186.12</v>
      </c>
      <c r="F25" s="9">
        <v>15769.2</v>
      </c>
      <c r="G25" s="9">
        <v>82</v>
      </c>
      <c r="H25" s="9">
        <v>3416.92</v>
      </c>
      <c r="I25" s="9">
        <v>18</v>
      </c>
      <c r="J25" s="9">
        <v>3543.92</v>
      </c>
      <c r="K25" s="9">
        <v>5</v>
      </c>
    </row>
    <row r="26" spans="1:11" x14ac:dyDescent="0.25">
      <c r="A26" s="2">
        <v>1</v>
      </c>
      <c r="B26" s="187" t="s">
        <v>36</v>
      </c>
      <c r="C26" s="2">
        <v>61</v>
      </c>
      <c r="D26" s="2">
        <v>517.01</v>
      </c>
      <c r="E26" s="2">
        <v>84.24</v>
      </c>
      <c r="F26" s="2">
        <v>83.5</v>
      </c>
      <c r="G26" s="2">
        <v>99</v>
      </c>
      <c r="H26" s="2">
        <v>0.74</v>
      </c>
      <c r="I26" s="2">
        <v>1</v>
      </c>
      <c r="J26" s="2">
        <v>0.12</v>
      </c>
      <c r="K26" s="2">
        <v>0</v>
      </c>
    </row>
    <row r="27" spans="1:11" x14ac:dyDescent="0.25">
      <c r="A27" s="2">
        <v>2</v>
      </c>
      <c r="B27" s="187" t="s">
        <v>37</v>
      </c>
      <c r="C27" s="2">
        <v>7</v>
      </c>
      <c r="D27" s="2">
        <v>71.05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11.71</v>
      </c>
      <c r="K27" s="2">
        <v>16</v>
      </c>
    </row>
    <row r="28" spans="1:11" x14ac:dyDescent="0.25">
      <c r="A28" s="2">
        <v>3</v>
      </c>
      <c r="B28" s="187" t="s">
        <v>38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/>
    </row>
    <row r="29" spans="1:11" x14ac:dyDescent="0.25">
      <c r="A29" s="2">
        <v>4</v>
      </c>
      <c r="B29" s="187" t="s">
        <v>39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/>
    </row>
    <row r="30" spans="1:11" x14ac:dyDescent="0.25">
      <c r="A30" s="2">
        <v>5</v>
      </c>
      <c r="B30" s="187" t="s">
        <v>40</v>
      </c>
      <c r="C30" s="2">
        <v>89</v>
      </c>
      <c r="D30" s="2">
        <v>371.68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</row>
    <row r="31" spans="1:11" x14ac:dyDescent="0.25">
      <c r="A31" s="2">
        <v>6</v>
      </c>
      <c r="B31" s="187" t="s">
        <v>41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/>
    </row>
    <row r="32" spans="1:11" x14ac:dyDescent="0.25">
      <c r="A32" s="2">
        <v>7</v>
      </c>
      <c r="B32" s="187" t="s">
        <v>42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/>
    </row>
    <row r="33" spans="1:11" x14ac:dyDescent="0.25">
      <c r="A33" s="2">
        <v>8</v>
      </c>
      <c r="B33" s="187" t="s">
        <v>43</v>
      </c>
      <c r="C33" s="2">
        <v>5</v>
      </c>
      <c r="D33" s="2">
        <v>33.67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ht="30" x14ac:dyDescent="0.25">
      <c r="A34" s="2">
        <v>9</v>
      </c>
      <c r="B34" s="187" t="s">
        <v>44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/>
    </row>
    <row r="35" spans="1:11" x14ac:dyDescent="0.25">
      <c r="A35" s="2">
        <v>10</v>
      </c>
      <c r="B35" s="187" t="s">
        <v>45</v>
      </c>
      <c r="C35" s="2">
        <v>1</v>
      </c>
      <c r="D35" s="2">
        <v>9.36</v>
      </c>
      <c r="E35" s="2">
        <v>0</v>
      </c>
      <c r="F35" s="2">
        <v>0</v>
      </c>
      <c r="G35" s="2"/>
      <c r="H35" s="2">
        <v>0</v>
      </c>
      <c r="I35" s="2"/>
      <c r="J35" s="2">
        <v>0</v>
      </c>
      <c r="K35" s="2">
        <v>0</v>
      </c>
    </row>
    <row r="36" spans="1:11" x14ac:dyDescent="0.25">
      <c r="A36" s="3" t="s">
        <v>46</v>
      </c>
      <c r="B36" s="57" t="s">
        <v>35</v>
      </c>
      <c r="C36" s="3">
        <f>SUM(C26:C35)</f>
        <v>163</v>
      </c>
      <c r="D36" s="3">
        <f>SUM(D26:D35)</f>
        <v>1002.77</v>
      </c>
      <c r="E36" s="3">
        <v>84.24</v>
      </c>
      <c r="F36" s="3">
        <v>83.5</v>
      </c>
      <c r="G36" s="3">
        <v>99</v>
      </c>
      <c r="H36" s="3">
        <v>0.74</v>
      </c>
      <c r="I36" s="3">
        <v>1</v>
      </c>
      <c r="J36" s="3">
        <v>11.83</v>
      </c>
      <c r="K36" s="3">
        <v>1</v>
      </c>
    </row>
    <row r="37" spans="1:11" x14ac:dyDescent="0.25">
      <c r="A37" s="4">
        <v>1</v>
      </c>
      <c r="B37" s="4" t="s">
        <v>47</v>
      </c>
      <c r="C37" s="4">
        <v>1094</v>
      </c>
      <c r="D37" s="4">
        <v>5900.29</v>
      </c>
      <c r="E37" s="4">
        <v>1255.8800000000001</v>
      </c>
      <c r="F37" s="4">
        <v>864.75</v>
      </c>
      <c r="G37" s="4">
        <v>69</v>
      </c>
      <c r="H37" s="4">
        <v>391.13</v>
      </c>
      <c r="I37" s="4">
        <v>31</v>
      </c>
      <c r="J37" s="4">
        <v>226.19</v>
      </c>
      <c r="K37" s="4">
        <v>4</v>
      </c>
    </row>
    <row r="38" spans="1:11" x14ac:dyDescent="0.25">
      <c r="A38" s="9" t="s">
        <v>48</v>
      </c>
      <c r="B38" s="9" t="s">
        <v>35</v>
      </c>
      <c r="C38" s="9">
        <v>1094</v>
      </c>
      <c r="D38" s="9">
        <v>5900.29</v>
      </c>
      <c r="E38" s="9">
        <v>1255.8800000000001</v>
      </c>
      <c r="F38" s="9">
        <v>864.75</v>
      </c>
      <c r="G38" s="9">
        <v>69</v>
      </c>
      <c r="H38" s="9">
        <v>391.13</v>
      </c>
      <c r="I38" s="9">
        <v>31</v>
      </c>
      <c r="J38" s="9">
        <v>226.19</v>
      </c>
      <c r="K38" s="9">
        <v>4</v>
      </c>
    </row>
    <row r="39" spans="1:11" x14ac:dyDescent="0.25">
      <c r="A39" s="4">
        <v>1</v>
      </c>
      <c r="B39" s="4" t="s">
        <v>49</v>
      </c>
      <c r="C39" s="4">
        <v>1287</v>
      </c>
      <c r="D39" s="4">
        <v>5749.18</v>
      </c>
      <c r="E39" s="4">
        <v>874.79</v>
      </c>
      <c r="F39" s="4">
        <v>103.68</v>
      </c>
      <c r="G39" s="4">
        <v>12</v>
      </c>
      <c r="H39" s="4">
        <v>771.11</v>
      </c>
      <c r="I39" s="4">
        <v>88</v>
      </c>
      <c r="J39" s="4">
        <v>771.11</v>
      </c>
      <c r="K39" s="4">
        <v>13</v>
      </c>
    </row>
    <row r="40" spans="1:11" x14ac:dyDescent="0.25">
      <c r="A40" s="4">
        <v>2</v>
      </c>
      <c r="B40" s="4" t="s">
        <v>50</v>
      </c>
      <c r="C40" s="4">
        <v>248</v>
      </c>
      <c r="D40" s="4">
        <v>1012.12</v>
      </c>
      <c r="E40" s="4">
        <v>224.1</v>
      </c>
      <c r="F40" s="4">
        <v>206.75</v>
      </c>
      <c r="G40" s="4">
        <v>92</v>
      </c>
      <c r="H40" s="4">
        <v>17.350000000000001</v>
      </c>
      <c r="I40" s="4">
        <v>8</v>
      </c>
      <c r="J40" s="4">
        <v>127.5</v>
      </c>
      <c r="K40" s="4">
        <v>13</v>
      </c>
    </row>
    <row r="41" spans="1:11" x14ac:dyDescent="0.25">
      <c r="A41" s="4">
        <v>3</v>
      </c>
      <c r="B41" s="4" t="s">
        <v>51</v>
      </c>
      <c r="C41" s="4">
        <v>1578</v>
      </c>
      <c r="D41" s="4">
        <v>3311.21</v>
      </c>
      <c r="E41" s="4">
        <v>70</v>
      </c>
      <c r="F41" s="4">
        <v>65.319999999999993</v>
      </c>
      <c r="G41" s="4">
        <v>93</v>
      </c>
      <c r="H41" s="4">
        <v>4.68</v>
      </c>
      <c r="I41" s="4">
        <v>7</v>
      </c>
      <c r="J41" s="4">
        <v>96.06</v>
      </c>
      <c r="K41" s="4">
        <v>3</v>
      </c>
    </row>
    <row r="42" spans="1:11" x14ac:dyDescent="0.25">
      <c r="A42" s="4">
        <v>4</v>
      </c>
      <c r="B42" s="4" t="s">
        <v>52</v>
      </c>
      <c r="C42" s="4">
        <v>888</v>
      </c>
      <c r="D42" s="4">
        <v>1698.14</v>
      </c>
      <c r="E42" s="4">
        <v>0</v>
      </c>
      <c r="F42" s="4">
        <v>0</v>
      </c>
      <c r="G42" s="4"/>
      <c r="H42" s="4">
        <v>0</v>
      </c>
      <c r="I42" s="4"/>
      <c r="J42" s="4">
        <v>143.38</v>
      </c>
      <c r="K42" s="4">
        <v>8</v>
      </c>
    </row>
    <row r="43" spans="1:11" x14ac:dyDescent="0.25">
      <c r="A43" s="9" t="s">
        <v>53</v>
      </c>
      <c r="B43" s="9" t="s">
        <v>35</v>
      </c>
      <c r="C43" s="9">
        <f>C25+C36+C38+C39+C40+C41+C42</f>
        <v>15793</v>
      </c>
      <c r="D43" s="9">
        <f>D25+D36+D38+D39+D40+D41+D42</f>
        <v>87910.93</v>
      </c>
      <c r="E43" s="9">
        <v>21695.13</v>
      </c>
      <c r="F43" s="9">
        <v>17093.2</v>
      </c>
      <c r="G43" s="9">
        <v>79</v>
      </c>
      <c r="H43" s="9">
        <v>4601.93</v>
      </c>
      <c r="I43" s="9">
        <v>21</v>
      </c>
      <c r="J43" s="9">
        <v>4919.99</v>
      </c>
      <c r="K43" s="9">
        <v>5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5 BR NETWORK</vt:lpstr>
      <vt:lpstr>6 DIST-WISE BANK BR</vt:lpstr>
      <vt:lpstr>7 DETAIL OF BANKING</vt:lpstr>
      <vt:lpstr>16 CD RATIO</vt:lpstr>
      <vt:lpstr>17 SEGGRATION</vt:lpstr>
      <vt:lpstr>18 TPS</vt:lpstr>
      <vt:lpstr>19 AGRI ANALYSIS</vt:lpstr>
      <vt:lpstr>20 INDUSTRY</vt:lpstr>
      <vt:lpstr>21 SERVICES</vt:lpstr>
      <vt:lpstr>22 CROP</vt:lpstr>
      <vt:lpstr>23 DETAIL OF AGRI</vt:lpstr>
      <vt:lpstr>24 ACP TARGET</vt:lpstr>
      <vt:lpstr>25 ACP ACHIEVEMENT</vt:lpstr>
      <vt:lpstr>ACP PERFORMANCE</vt:lpstr>
      <vt:lpstr>26 PERFORMANCE</vt:lpstr>
      <vt:lpstr>27 NRLM</vt:lpstr>
      <vt:lpstr>28 PMEGP</vt:lpstr>
      <vt:lpstr>29 SHG</vt:lpstr>
      <vt:lpstr>30 JLG</vt:lpstr>
      <vt:lpstr>31 KCC</vt:lpstr>
      <vt:lpstr>32 BAKIJAI</vt:lpstr>
      <vt:lpstr>33 REC PMEGP</vt:lpstr>
      <vt:lpstr>34 REC SGSY NRLM</vt:lpstr>
      <vt:lpstr>35 DETAIL SENSITIVE SECTORS</vt:lpstr>
      <vt:lpstr>36 HOUSING SCH</vt:lpstr>
      <vt:lpstr>NOFRILL</vt:lpstr>
      <vt:lpstr>38 DETAILSPECIAL SCHEME</vt:lpstr>
      <vt:lpstr> 39 MSME FINANCE</vt:lpstr>
      <vt:lpstr>40 OTHER SERV SECTR</vt:lpstr>
      <vt:lpstr>41 MINORITY COMMUNITY</vt:lpstr>
      <vt:lpstr>42 EDUCATION LOAN</vt:lpstr>
      <vt:lpstr>43 MIS AGRI MSME</vt:lpstr>
      <vt:lpstr>MIS (EHO)</vt:lpstr>
      <vt:lpstr>transport operator</vt:lpstr>
      <vt:lpstr>46 SSS</vt:lpstr>
      <vt:lpstr>47-PMJDY</vt:lpstr>
      <vt:lpstr>48 MUDRA</vt:lpstr>
      <vt:lpstr>49 FLCCS-RSETI</vt:lpstr>
      <vt:lpstr>50 FLC</vt:lpstr>
      <vt:lpstr>51-52ROADMAP </vt:lpstr>
      <vt:lpstr>53 DCC</vt:lpstr>
      <vt:lpstr>54 CD RATIO DISTRICT</vt:lpstr>
      <vt:lpstr>55 W-E JAINTIA</vt:lpstr>
      <vt:lpstr>56 W-SW-S GARO </vt:lpstr>
      <vt:lpstr>57 E. KHASI-RIBHOI</vt:lpstr>
      <vt:lpstr>58 NORTH-EAST GARO</vt:lpstr>
      <vt:lpstr>59 W-SW Khasi</vt:lpstr>
      <vt:lpstr>60 I PARTICIPANTS 04-04-18</vt:lpstr>
      <vt:lpstr>61  II PARTICIPANTS 04-04-18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CLOTILDA  MARBANIANG</cp:lastModifiedBy>
  <cp:lastPrinted>2018-07-11T06:49:54Z</cp:lastPrinted>
  <dcterms:created xsi:type="dcterms:W3CDTF">2018-06-17T20:10:08Z</dcterms:created>
  <dcterms:modified xsi:type="dcterms:W3CDTF">2018-07-11T08:00:42Z</dcterms:modified>
</cp:coreProperties>
</file>